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960" windowWidth="20640" windowHeight="11760" activeTab="5"/>
  </bookViews>
  <sheets>
    <sheet name="1.den" sheetId="1" r:id="rId1"/>
    <sheet name="2.den" sheetId="2" r:id="rId2"/>
    <sheet name="1.jednotlivcu" sheetId="3" r:id="rId3"/>
    <sheet name="2.jednotlivcu" sheetId="4" r:id="rId4"/>
    <sheet name="tabulky" sheetId="5" r:id="rId5"/>
    <sheet name="celkem_jednotlivcu" sheetId="6" r:id="rId6"/>
  </sheets>
  <externalReferences>
    <externalReference r:id="rId9"/>
  </externalReferences>
  <definedNames>
    <definedName name="brno">#REF!</definedName>
    <definedName name="olmaA">#REF!</definedName>
    <definedName name="olmaB">#REF!</definedName>
    <definedName name="olmaZ">#REF!</definedName>
    <definedName name="olomouc">'[1]Soupiska'!$D$10:$D$15</definedName>
    <definedName name="olomoucB">'[1]Soupiska'!$E$10:$E$15</definedName>
    <definedName name="ostrava">'[1]Soupiska'!$C$10:$C$15</definedName>
    <definedName name="praha">'[1]Soupiska'!$B$2:$B$7</definedName>
    <definedName name="prahaA">#REF!</definedName>
    <definedName name="prahaB">#REF!</definedName>
    <definedName name="prahaZ">#REF!</definedName>
    <definedName name="vitkovice">#REF!</definedName>
    <definedName name="zlin">'[1]Soupiska'!$G$10:$G$15</definedName>
  </definedNames>
  <calcPr fullCalcOnLoad="1"/>
</workbook>
</file>

<file path=xl/sharedStrings.xml><?xml version="1.0" encoding="utf-8"?>
<sst xmlns="http://schemas.openxmlformats.org/spreadsheetml/2006/main" count="732" uniqueCount="106">
  <si>
    <t>1.kolo</t>
  </si>
  <si>
    <t>Matyáš Čuřík</t>
  </si>
  <si>
    <t>Ladislav Novák</t>
  </si>
  <si>
    <t>Kamil Bittner</t>
  </si>
  <si>
    <t>Vojtěch Jahoda</t>
  </si>
  <si>
    <t>Miroslav Janošec st.</t>
  </si>
  <si>
    <t>Petr Kučera</t>
  </si>
  <si>
    <t>Kateřina Klofáčová</t>
  </si>
  <si>
    <t>Vladimír Urban</t>
  </si>
  <si>
    <t>vítěž</t>
  </si>
  <si>
    <t>Pavlína Maléřová</t>
  </si>
  <si>
    <t>Stanislav Zapálka</t>
  </si>
  <si>
    <t>Jan Sůva</t>
  </si>
  <si>
    <t>Jaromír Maďa</t>
  </si>
  <si>
    <t>Jaromír Vohryzka</t>
  </si>
  <si>
    <t>Kateřina Janošcová</t>
  </si>
  <si>
    <t>I.PSKN Praha "B"</t>
  </si>
  <si>
    <t>SSK Vítkovice</t>
  </si>
  <si>
    <t>SKIVELO Olomouc "A"</t>
  </si>
  <si>
    <t>I.PSKN Praha "A"</t>
  </si>
  <si>
    <t>SKN Brno</t>
  </si>
  <si>
    <t>SKIVELO Olomouc "B"</t>
  </si>
  <si>
    <t>2.kolo</t>
  </si>
  <si>
    <t>3.kolo</t>
  </si>
  <si>
    <t>5.kolo</t>
  </si>
  <si>
    <t>6.kolo</t>
  </si>
  <si>
    <t>7.kolo</t>
  </si>
  <si>
    <t>4.kolo</t>
  </si>
  <si>
    <t>Tomáš Drahoš</t>
  </si>
  <si>
    <t>Jindřich Chrpa</t>
  </si>
  <si>
    <t>Vít Klečka</t>
  </si>
  <si>
    <t>I.PSKN Praha ženy</t>
  </si>
  <si>
    <t>Daša Vohryzková</t>
  </si>
  <si>
    <t>Monika Čechovská</t>
  </si>
  <si>
    <t>Ladsilav Novák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</si>
  <si>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</si>
  <si>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</si>
  <si>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</si>
  <si>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</si>
  <si>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</si>
  <si>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</si>
  <si>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</si>
  <si>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</si>
  <si>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</si>
  <si>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</si>
  <si>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</si>
  <si>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</si>
  <si>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</si>
  <si>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</si>
  <si>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</si>
  <si>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</si>
  <si>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1.kolo - ženy</t>
  </si>
  <si>
    <t>1.kolo - muži</t>
  </si>
  <si>
    <t>celkem</t>
  </si>
  <si>
    <t>průměr</t>
  </si>
  <si>
    <t>max</t>
  </si>
  <si>
    <t>min</t>
  </si>
  <si>
    <t>Jméno a příjmení</t>
  </si>
  <si>
    <t>klub</t>
  </si>
  <si>
    <t>1.hra</t>
  </si>
  <si>
    <t>2.hra</t>
  </si>
  <si>
    <t>3.hra</t>
  </si>
  <si>
    <t>4.hra</t>
  </si>
  <si>
    <t>5.hra</t>
  </si>
  <si>
    <t>6.hra</t>
  </si>
  <si>
    <t>Radim Karasz</t>
  </si>
  <si>
    <t>Martin Marouš</t>
  </si>
  <si>
    <t>8.kolo</t>
  </si>
  <si>
    <t>9.kolo</t>
  </si>
  <si>
    <t>Petr Hošek</t>
  </si>
  <si>
    <t>Martina Blabolilová</t>
  </si>
  <si>
    <t>Josef Špok</t>
  </si>
  <si>
    <t>10.kolo</t>
  </si>
  <si>
    <t>Miroslav Svozil</t>
  </si>
  <si>
    <t>11.kolo</t>
  </si>
  <si>
    <t>12.kolo</t>
  </si>
  <si>
    <t>13.kolo</t>
  </si>
  <si>
    <t>14.kolo</t>
  </si>
  <si>
    <t>2.kolo - ženy</t>
  </si>
  <si>
    <t>17.</t>
  </si>
  <si>
    <t>18.</t>
  </si>
  <si>
    <t>19.</t>
  </si>
  <si>
    <t>20.</t>
  </si>
  <si>
    <t>2.kolo - muži</t>
  </si>
  <si>
    <t>7.hra</t>
  </si>
  <si>
    <t>8.hra</t>
  </si>
  <si>
    <t>9.hra</t>
  </si>
  <si>
    <t>10.hra</t>
  </si>
  <si>
    <t>11.hra</t>
  </si>
  <si>
    <t>12.hra</t>
  </si>
  <si>
    <t>21.</t>
  </si>
  <si>
    <t>22.</t>
  </si>
  <si>
    <t>23.</t>
  </si>
  <si>
    <t>Martin Čechovský</t>
  </si>
  <si>
    <t>Radek Urban</t>
  </si>
  <si>
    <t>Jan Zeman</t>
  </si>
  <si>
    <t>Josef Šmehlík</t>
  </si>
  <si>
    <t>24.</t>
  </si>
  <si>
    <t>celkem - muži</t>
  </si>
  <si>
    <t>celkem - ženy</t>
  </si>
  <si>
    <t>Jiří Jungmann</t>
  </si>
  <si>
    <t>Jaromr Maďa</t>
  </si>
  <si>
    <t>Martina Balbolilová</t>
  </si>
  <si>
    <t>Natalya Martynenka</t>
  </si>
  <si>
    <t>Josef šmehlík</t>
  </si>
  <si>
    <t>448.66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</si>
</sst>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1"/>
      <color indexed="49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28" fillId="27" borderId="12" xfId="0" applyFont="1" applyFill="1" applyBorder="1" applyAlignment="1">
      <alignment/>
    </xf>
    <xf numFmtId="0" fontId="28" fillId="27" borderId="12" xfId="0" applyFont="1" applyFill="1" applyBorder="1" applyAlignment="1">
      <alignment horizontal="center"/>
    </xf>
    <xf numFmtId="0" fontId="28" fillId="27" borderId="12" xfId="0" applyFont="1" applyFill="1" applyBorder="1" applyAlignment="1">
      <alignment horizontal="right"/>
    </xf>
    <xf numFmtId="0" fontId="0" fillId="6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27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42" fillId="0" borderId="21" xfId="0" applyNumberFormat="1" applyFont="1" applyBorder="1" applyAlignment="1">
      <alignment horizontal="center"/>
    </xf>
    <xf numFmtId="0" fontId="42" fillId="0" borderId="22" xfId="0" applyNumberFormat="1" applyFont="1" applyBorder="1" applyAlignment="1">
      <alignment horizontal="center"/>
    </xf>
    <xf numFmtId="0" fontId="42" fillId="0" borderId="23" xfId="0" applyNumberFormat="1" applyFont="1" applyBorder="1" applyAlignment="1">
      <alignment horizontal="center"/>
    </xf>
    <xf numFmtId="2" fontId="43" fillId="0" borderId="21" xfId="0" applyNumberFormat="1" applyFont="1" applyBorder="1" applyAlignment="1">
      <alignment horizontal="center"/>
    </xf>
    <xf numFmtId="2" fontId="43" fillId="0" borderId="22" xfId="0" applyNumberFormat="1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2" fontId="43" fillId="0" borderId="39" xfId="0" applyNumberFormat="1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2" fontId="43" fillId="0" borderId="40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2" fontId="42" fillId="0" borderId="19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2" fontId="42" fillId="0" borderId="16" xfId="0" applyNumberFormat="1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2" fillId="6" borderId="13" xfId="0" applyFont="1" applyFill="1" applyBorder="1" applyAlignment="1">
      <alignment/>
    </xf>
    <xf numFmtId="0" fontId="22" fillId="6" borderId="14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2" fontId="44" fillId="0" borderId="19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16" xfId="0" applyNumberFormat="1" applyFont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2" fontId="28" fillId="33" borderId="0" xfId="0" applyNumberFormat="1" applyFont="1" applyFill="1" applyBorder="1" applyAlignment="1">
      <alignment horizontal="center"/>
    </xf>
    <xf numFmtId="2" fontId="25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36" fillId="0" borderId="0" xfId="0" applyFont="1" applyAlignment="1">
      <alignment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43" fillId="0" borderId="21" xfId="0" applyNumberFormat="1" applyFont="1" applyBorder="1" applyAlignment="1">
      <alignment horizontal="center"/>
    </xf>
    <xf numFmtId="0" fontId="43" fillId="0" borderId="22" xfId="0" applyNumberFormat="1" applyFont="1" applyBorder="1" applyAlignment="1">
      <alignment horizontal="center"/>
    </xf>
    <xf numFmtId="0" fontId="43" fillId="0" borderId="23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2" fontId="44" fillId="0" borderId="23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9" xfId="0" applyNumberFormat="1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40" xfId="0" applyNumberFormat="1" applyFont="1" applyBorder="1" applyAlignment="1">
      <alignment horizontal="center"/>
    </xf>
    <xf numFmtId="2" fontId="44" fillId="0" borderId="39" xfId="0" applyNumberFormat="1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2" fontId="44" fillId="0" borderId="40" xfId="0" applyNumberFormat="1" applyFont="1" applyBorder="1" applyAlignment="1">
      <alignment horizontal="center"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22" xfId="0" applyFont="1" applyFill="1" applyBorder="1" applyAlignment="1">
      <alignment/>
    </xf>
    <xf numFmtId="0" fontId="43" fillId="0" borderId="32" xfId="0" applyNumberFormat="1" applyFont="1" applyBorder="1" applyAlignment="1">
      <alignment horizontal="center"/>
    </xf>
    <xf numFmtId="0" fontId="43" fillId="0" borderId="39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0" fontId="43" fillId="0" borderId="45" xfId="0" applyNumberFormat="1" applyFont="1" applyBorder="1" applyAlignment="1">
      <alignment horizontal="center"/>
    </xf>
    <xf numFmtId="2" fontId="44" fillId="0" borderId="46" xfId="0" applyNumberFormat="1" applyFont="1" applyBorder="1" applyAlignment="1">
      <alignment horizontal="center"/>
    </xf>
    <xf numFmtId="0" fontId="22" fillId="0" borderId="45" xfId="0" applyNumberFormat="1" applyFont="1" applyBorder="1" applyAlignment="1">
      <alignment horizontal="center"/>
    </xf>
    <xf numFmtId="0" fontId="22" fillId="0" borderId="46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36" fillId="0" borderId="47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43" fillId="0" borderId="50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bure\Desktop\Bowling%20ORIGIN&#193;L\BWLN\BWLN%20sez&#243;na%202015-2016\BWLN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a"/>
      <sheetName val="Los"/>
      <sheetName val="1.den"/>
      <sheetName val="2.den"/>
      <sheetName val="3.den"/>
      <sheetName val="4.den"/>
      <sheetName val="1.jednotlivcu"/>
      <sheetName val="2.jednotlivcu"/>
      <sheetName val="3.jednotlivcu"/>
      <sheetName val="4.jednotlivcu"/>
      <sheetName val="celkem jednotlivcu"/>
      <sheetName val="1.tabulky"/>
      <sheetName val="2.tabulky"/>
      <sheetName val="3.tabulky"/>
      <sheetName val="4.tabulky"/>
    </sheetNames>
    <sheetDataSet>
      <sheetData sheetId="0">
        <row r="2">
          <cell r="B2" t="str">
            <v>Jaromír Vohryzka</v>
          </cell>
        </row>
        <row r="3">
          <cell r="B3" t="str">
            <v>Jan Sůva</v>
          </cell>
        </row>
        <row r="4">
          <cell r="B4" t="str">
            <v>Pavel Voleráb</v>
          </cell>
        </row>
        <row r="5">
          <cell r="B5" t="str">
            <v>Petr Hošek</v>
          </cell>
        </row>
        <row r="6">
          <cell r="B6" t="str">
            <v>Jaromír Rameš</v>
          </cell>
        </row>
        <row r="7">
          <cell r="B7" t="str">
            <v>Vít Klečka</v>
          </cell>
        </row>
        <row r="10">
          <cell r="C10" t="str">
            <v>Miroslav Janošec ml.</v>
          </cell>
          <cell r="D10" t="str">
            <v>Kateřina Janošcová</v>
          </cell>
          <cell r="E10" t="str">
            <v>Petr Kučera</v>
          </cell>
          <cell r="G10" t="str">
            <v>Martin Horák</v>
          </cell>
        </row>
        <row r="11">
          <cell r="C11" t="str">
            <v>Miroslav Janošec st.</v>
          </cell>
          <cell r="D11" t="str">
            <v>Tomáš Drahoš</v>
          </cell>
          <cell r="E11" t="str">
            <v>Miroslav Svozil</v>
          </cell>
          <cell r="G11" t="str">
            <v>Petra Horáková</v>
          </cell>
        </row>
        <row r="12">
          <cell r="C12" t="str">
            <v>Kamil Bittner</v>
          </cell>
          <cell r="D12" t="str">
            <v>Radek Urban</v>
          </cell>
          <cell r="E12" t="str">
            <v>Růžena Zapálková</v>
          </cell>
          <cell r="G12" t="str">
            <v>Vladimír Dřevojánek</v>
          </cell>
        </row>
        <row r="13">
          <cell r="C13" t="str">
            <v>Josef Špok</v>
          </cell>
          <cell r="D13" t="str">
            <v>Stanislav Zapálka</v>
          </cell>
          <cell r="E13" t="str">
            <v>Martina Pastrnková</v>
          </cell>
          <cell r="G13" t="str">
            <v>Lenka Vinklárková</v>
          </cell>
        </row>
        <row r="14">
          <cell r="E14" t="str">
            <v>Vladimír Horvát</v>
          </cell>
          <cell r="G14" t="str">
            <v>Josef Šmehlík</v>
          </cell>
        </row>
        <row r="15">
          <cell r="G15" t="str">
            <v>Pavlína Šudřichová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Q97"/>
  <sheetViews>
    <sheetView showGridLines="0" zoomScale="75" zoomScaleNormal="75" zoomScalePageLayoutView="0" workbookViewId="0" topLeftCell="A48">
      <selection activeCell="E67" sqref="E67"/>
    </sheetView>
  </sheetViews>
  <sheetFormatPr defaultColWidth="8.8515625" defaultRowHeight="15"/>
  <cols>
    <col min="1" max="1" width="23.57421875" style="0" customWidth="1"/>
    <col min="2" max="2" width="3.57421875" style="11" customWidth="1"/>
    <col min="3" max="3" width="5.57421875" style="11" customWidth="1"/>
    <col min="4" max="5" width="3.57421875" style="11" customWidth="1"/>
    <col min="6" max="6" width="5.57421875" style="11" customWidth="1"/>
    <col min="7" max="7" width="3.57421875" style="11" customWidth="1"/>
    <col min="8" max="8" width="23.57421875" style="0" customWidth="1"/>
    <col min="9" max="9" width="1.57421875" style="0" customWidth="1"/>
    <col min="10" max="10" width="23.57421875" style="0" customWidth="1"/>
    <col min="11" max="11" width="3.57421875" style="0" customWidth="1"/>
    <col min="12" max="12" width="5.57421875" style="0" customWidth="1"/>
    <col min="13" max="14" width="3.57421875" style="0" customWidth="1"/>
    <col min="15" max="15" width="5.57421875" style="0" customWidth="1"/>
    <col min="16" max="16" width="3.57421875" style="0" customWidth="1"/>
    <col min="17" max="17" width="23.57421875" style="0" customWidth="1"/>
  </cols>
  <sheetData>
    <row r="1" spans="1:17" ht="1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ht="15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5">
      <c r="A3" s="12" t="s">
        <v>16</v>
      </c>
      <c r="B3" s="13"/>
      <c r="C3" s="13">
        <f>IF(COUNT(B4:G6)&lt;6,"",SUM(B4:C6))</f>
        <v>423</v>
      </c>
      <c r="D3" s="13">
        <v>2</v>
      </c>
      <c r="E3" s="13">
        <v>0</v>
      </c>
      <c r="F3" s="13">
        <f>IF(COUNT(B4:G6)&lt;6,"",SUM(F4:G6))</f>
        <v>422</v>
      </c>
      <c r="G3" s="13"/>
      <c r="H3" s="14" t="s">
        <v>17</v>
      </c>
      <c r="I3" s="3"/>
      <c r="J3" s="12" t="s">
        <v>18</v>
      </c>
      <c r="K3" s="13"/>
      <c r="L3" s="13">
        <f>IF(COUNT(K4:P6)&lt;6,"",SUM(K4:L6))</f>
        <v>428</v>
      </c>
      <c r="M3" s="13">
        <v>0</v>
      </c>
      <c r="N3" s="13">
        <v>2</v>
      </c>
      <c r="O3" s="13">
        <f>IF(COUNT(K4:P6)&lt;6,"",SUM(O4:P6))</f>
        <v>475</v>
      </c>
      <c r="P3" s="13"/>
      <c r="Q3" s="14" t="s">
        <v>19</v>
      </c>
    </row>
    <row r="4" spans="1:17" ht="15">
      <c r="A4" s="5" t="s">
        <v>2</v>
      </c>
      <c r="B4" s="6"/>
      <c r="C4" s="6">
        <v>161</v>
      </c>
      <c r="D4" s="7">
        <v>1</v>
      </c>
      <c r="E4" s="7">
        <v>0</v>
      </c>
      <c r="F4" s="6">
        <v>116</v>
      </c>
      <c r="G4" s="6"/>
      <c r="H4" s="8" t="s">
        <v>71</v>
      </c>
      <c r="I4" s="3"/>
      <c r="J4" s="5" t="s">
        <v>28</v>
      </c>
      <c r="K4" s="6"/>
      <c r="L4" s="6">
        <v>141</v>
      </c>
      <c r="M4" s="7">
        <v>1</v>
      </c>
      <c r="N4" s="7">
        <v>0</v>
      </c>
      <c r="O4" s="6">
        <v>137</v>
      </c>
      <c r="P4" s="6"/>
      <c r="Q4" s="8" t="s">
        <v>12</v>
      </c>
    </row>
    <row r="5" spans="1:17" ht="15">
      <c r="A5" s="5" t="s">
        <v>69</v>
      </c>
      <c r="B5" s="6"/>
      <c r="C5" s="6">
        <v>121</v>
      </c>
      <c r="D5" s="7">
        <v>0</v>
      </c>
      <c r="E5" s="7">
        <v>1</v>
      </c>
      <c r="F5" s="6">
        <v>169</v>
      </c>
      <c r="G5" s="6"/>
      <c r="H5" s="8" t="s">
        <v>65</v>
      </c>
      <c r="I5" s="3"/>
      <c r="J5" s="5" t="s">
        <v>94</v>
      </c>
      <c r="K5" s="6"/>
      <c r="L5" s="6">
        <v>157</v>
      </c>
      <c r="M5" s="7">
        <v>0</v>
      </c>
      <c r="N5" s="7">
        <v>1</v>
      </c>
      <c r="O5" s="6">
        <v>166</v>
      </c>
      <c r="P5" s="6"/>
      <c r="Q5" s="8" t="s">
        <v>30</v>
      </c>
    </row>
    <row r="6" spans="1:17" ht="15">
      <c r="A6" s="5" t="s">
        <v>66</v>
      </c>
      <c r="B6" s="6"/>
      <c r="C6" s="6">
        <v>141</v>
      </c>
      <c r="D6" s="7">
        <v>1</v>
      </c>
      <c r="E6" s="7">
        <v>0</v>
      </c>
      <c r="F6" s="6">
        <v>127</v>
      </c>
      <c r="G6" s="6">
        <v>10</v>
      </c>
      <c r="H6" s="8" t="s">
        <v>10</v>
      </c>
      <c r="I6" s="3"/>
      <c r="J6" s="5" t="s">
        <v>15</v>
      </c>
      <c r="K6" s="6">
        <v>10</v>
      </c>
      <c r="L6" s="6">
        <v>120</v>
      </c>
      <c r="M6" s="7">
        <v>0</v>
      </c>
      <c r="N6" s="7">
        <v>1</v>
      </c>
      <c r="O6" s="6">
        <v>172</v>
      </c>
      <c r="P6" s="6"/>
      <c r="Q6" s="8" t="s">
        <v>14</v>
      </c>
    </row>
    <row r="7" spans="1:17" ht="15">
      <c r="A7" s="9"/>
      <c r="B7" s="10"/>
      <c r="C7" s="10"/>
      <c r="D7" s="10">
        <f>IF(COUNT(D3:E6)&lt;6,"",SUM(D3:D6))</f>
        <v>4</v>
      </c>
      <c r="E7" s="10">
        <f>IF(COUNT(D3:E6)&lt;6,"",SUM(E3:E6))</f>
        <v>1</v>
      </c>
      <c r="F7" s="10"/>
      <c r="G7" s="10"/>
      <c r="H7" s="15" t="str">
        <f>IF(COUNT(C3:F3)&lt;2,"",IF(C3&gt;F3,A3,IF(C3=F3,"REMIZA",H3)))</f>
        <v>I.PSKN Praha "B"</v>
      </c>
      <c r="I7" s="3"/>
      <c r="J7" s="9"/>
      <c r="K7" s="10"/>
      <c r="L7" s="10"/>
      <c r="M7" s="10">
        <f>IF(COUNT(M3:N6)&lt;6,"",SUM(M3:M6))</f>
        <v>1</v>
      </c>
      <c r="N7" s="10">
        <f>IF(COUNT(M3:N6)&lt;6,"",SUM(N3:N6))</f>
        <v>4</v>
      </c>
      <c r="O7" s="10"/>
      <c r="P7" s="10"/>
      <c r="Q7" s="15" t="str">
        <f>IF(COUNT(L3:O3)&lt;2,"",IF(L3&gt;O3,J3,IF(L3=O3,"REMIZA",Q3)))</f>
        <v>I.PSKN Praha "A"</v>
      </c>
    </row>
    <row r="8" spans="1:17" ht="15">
      <c r="A8" s="1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ht="15">
      <c r="A9" s="12" t="s">
        <v>20</v>
      </c>
      <c r="B9" s="13"/>
      <c r="C9" s="13">
        <f>IF(COUNT(B10:G12)&lt;6,"",SUM(B10:C12))</f>
        <v>449</v>
      </c>
      <c r="D9" s="13">
        <v>2</v>
      </c>
      <c r="E9" s="13">
        <v>0</v>
      </c>
      <c r="F9" s="13">
        <f>IF(COUNT(B10:G12)&lt;6,"",SUM(F10:G12))</f>
        <v>374</v>
      </c>
      <c r="G9" s="13"/>
      <c r="H9" s="14" t="s">
        <v>21</v>
      </c>
      <c r="I9" s="3"/>
      <c r="J9" s="3"/>
      <c r="K9" s="3"/>
      <c r="L9" s="3"/>
      <c r="M9" s="3"/>
      <c r="N9" s="3"/>
      <c r="O9" s="3"/>
      <c r="P9" s="3"/>
      <c r="Q9" s="4"/>
    </row>
    <row r="10" spans="1:17" ht="15">
      <c r="A10" s="5" t="s">
        <v>4</v>
      </c>
      <c r="B10" s="6"/>
      <c r="C10" s="6">
        <v>136</v>
      </c>
      <c r="D10" s="7">
        <v>0</v>
      </c>
      <c r="E10" s="7">
        <v>1</v>
      </c>
      <c r="F10" s="6">
        <v>145</v>
      </c>
      <c r="G10" s="6"/>
      <c r="H10" s="8" t="s">
        <v>96</v>
      </c>
      <c r="I10" s="3"/>
      <c r="J10" s="3"/>
      <c r="K10" s="3"/>
      <c r="L10" s="3"/>
      <c r="M10" s="3"/>
      <c r="N10" s="3"/>
      <c r="O10" s="3"/>
      <c r="P10" s="3"/>
      <c r="Q10" s="4"/>
    </row>
    <row r="11" spans="1:17" ht="15">
      <c r="A11" s="5" t="s">
        <v>1</v>
      </c>
      <c r="B11" s="6"/>
      <c r="C11" s="6">
        <v>155</v>
      </c>
      <c r="D11" s="7">
        <v>1</v>
      </c>
      <c r="E11" s="7">
        <v>0</v>
      </c>
      <c r="F11" s="6">
        <v>99</v>
      </c>
      <c r="G11" s="6"/>
      <c r="H11" s="8" t="s">
        <v>3</v>
      </c>
      <c r="I11" s="3"/>
      <c r="J11" s="3"/>
      <c r="K11" s="3"/>
      <c r="L11" s="3"/>
      <c r="M11" s="3"/>
      <c r="N11" s="3"/>
      <c r="O11" s="3"/>
      <c r="P11" s="3"/>
      <c r="Q11" s="4"/>
    </row>
    <row r="12" spans="1:17" ht="15">
      <c r="A12" s="5" t="s">
        <v>7</v>
      </c>
      <c r="B12" s="6">
        <v>10</v>
      </c>
      <c r="C12" s="6">
        <v>148</v>
      </c>
      <c r="D12" s="7">
        <v>1</v>
      </c>
      <c r="E12" s="7">
        <v>0</v>
      </c>
      <c r="F12" s="6">
        <v>130</v>
      </c>
      <c r="G12" s="6"/>
      <c r="H12" s="8" t="s">
        <v>73</v>
      </c>
      <c r="I12" s="3"/>
      <c r="J12" s="3"/>
      <c r="K12" s="3"/>
      <c r="L12" s="3"/>
      <c r="M12" s="3"/>
      <c r="N12" s="3"/>
      <c r="O12" s="3"/>
      <c r="P12" s="3"/>
      <c r="Q12" s="4"/>
    </row>
    <row r="13" spans="1:17" ht="15">
      <c r="A13" s="9"/>
      <c r="B13" s="10"/>
      <c r="C13" s="10"/>
      <c r="D13" s="10">
        <f>IF(COUNT(D9:E12)&lt;6,"",SUM(D9:D12))</f>
        <v>4</v>
      </c>
      <c r="E13" s="10">
        <f>IF(COUNT(D9:E12)&lt;6,"",SUM(E9:E12))</f>
        <v>1</v>
      </c>
      <c r="F13" s="10"/>
      <c r="G13" s="10"/>
      <c r="H13" s="15" t="str">
        <f>IF(COUNT(C9:F9)&lt;2,"",IF(C9&gt;F9,A9,IF(C9=F9,"REMIZA",H9)))</f>
        <v>SKN Brno</v>
      </c>
      <c r="I13" s="16"/>
      <c r="J13" s="16"/>
      <c r="K13" s="16"/>
      <c r="L13" s="16"/>
      <c r="M13" s="16"/>
      <c r="N13" s="16"/>
      <c r="O13" s="16"/>
      <c r="P13" s="16"/>
      <c r="Q13" s="17"/>
    </row>
    <row r="15" spans="1:17" ht="15">
      <c r="A15" s="192" t="s">
        <v>22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</row>
    <row r="16" spans="1:17" ht="15">
      <c r="A16" s="1"/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7" ht="15">
      <c r="A17" s="12" t="s">
        <v>19</v>
      </c>
      <c r="B17" s="13"/>
      <c r="C17" s="13">
        <f>IF(COUNT(B18:G20)&lt;6,"",SUM(B18:C20))</f>
        <v>428</v>
      </c>
      <c r="D17" s="13">
        <v>2</v>
      </c>
      <c r="E17" s="13">
        <v>0</v>
      </c>
      <c r="F17" s="13">
        <f>IF(COUNT(B18:G20)&lt;6,"",SUM(F18:G20))</f>
        <v>348</v>
      </c>
      <c r="G17" s="13"/>
      <c r="H17" s="14" t="s">
        <v>20</v>
      </c>
      <c r="I17" s="3"/>
      <c r="J17" s="12" t="s">
        <v>31</v>
      </c>
      <c r="K17" s="13"/>
      <c r="L17" s="13">
        <f>IF(COUNT(K18:P20)&lt;6,"",SUM(K18:L20))</f>
        <v>441</v>
      </c>
      <c r="M17" s="13">
        <v>2</v>
      </c>
      <c r="N17" s="13">
        <v>0</v>
      </c>
      <c r="O17" s="13">
        <f>IF(COUNT(K18:P20)&lt;6,"",SUM(O18:P20))</f>
        <v>425</v>
      </c>
      <c r="P17" s="13"/>
      <c r="Q17" s="14" t="s">
        <v>16</v>
      </c>
    </row>
    <row r="18" spans="1:17" ht="15">
      <c r="A18" s="5" t="s">
        <v>29</v>
      </c>
      <c r="B18" s="6"/>
      <c r="C18" s="6">
        <v>102</v>
      </c>
      <c r="D18" s="7">
        <v>0</v>
      </c>
      <c r="E18" s="7">
        <v>1</v>
      </c>
      <c r="F18" s="6">
        <v>104</v>
      </c>
      <c r="G18" s="6"/>
      <c r="H18" s="8" t="s">
        <v>1</v>
      </c>
      <c r="I18" s="3"/>
      <c r="J18" s="5" t="s">
        <v>70</v>
      </c>
      <c r="K18" s="6">
        <v>10</v>
      </c>
      <c r="L18" s="6">
        <v>132</v>
      </c>
      <c r="M18" s="7">
        <v>1</v>
      </c>
      <c r="N18" s="7">
        <v>0</v>
      </c>
      <c r="O18" s="6">
        <v>125</v>
      </c>
      <c r="P18" s="6"/>
      <c r="Q18" s="8" t="s">
        <v>8</v>
      </c>
    </row>
    <row r="19" spans="1:17" ht="15">
      <c r="A19" s="5" t="s">
        <v>30</v>
      </c>
      <c r="B19" s="6"/>
      <c r="C19" s="6">
        <v>165</v>
      </c>
      <c r="D19" s="7">
        <v>1</v>
      </c>
      <c r="E19" s="7">
        <v>0</v>
      </c>
      <c r="F19" s="6">
        <v>104</v>
      </c>
      <c r="G19" s="6"/>
      <c r="H19" s="8" t="s">
        <v>4</v>
      </c>
      <c r="I19" s="3"/>
      <c r="J19" s="5" t="s">
        <v>33</v>
      </c>
      <c r="K19" s="6">
        <v>10</v>
      </c>
      <c r="L19" s="6">
        <v>141</v>
      </c>
      <c r="M19" s="7">
        <v>1</v>
      </c>
      <c r="N19" s="7">
        <v>0</v>
      </c>
      <c r="O19" s="6">
        <v>119</v>
      </c>
      <c r="P19" s="6"/>
      <c r="Q19" s="8" t="s">
        <v>2</v>
      </c>
    </row>
    <row r="20" spans="1:17" ht="15">
      <c r="A20" s="5" t="s">
        <v>14</v>
      </c>
      <c r="B20" s="6"/>
      <c r="C20" s="6">
        <v>161</v>
      </c>
      <c r="D20" s="7">
        <v>1</v>
      </c>
      <c r="E20" s="7">
        <v>0</v>
      </c>
      <c r="F20" s="6">
        <v>130</v>
      </c>
      <c r="G20" s="6">
        <v>10</v>
      </c>
      <c r="H20" s="8" t="s">
        <v>7</v>
      </c>
      <c r="I20" s="3"/>
      <c r="J20" s="5" t="s">
        <v>32</v>
      </c>
      <c r="K20" s="6">
        <v>10</v>
      </c>
      <c r="L20" s="6">
        <v>138</v>
      </c>
      <c r="M20" s="7">
        <v>0</v>
      </c>
      <c r="N20" s="7">
        <v>1</v>
      </c>
      <c r="O20" s="6">
        <v>181</v>
      </c>
      <c r="P20" s="6"/>
      <c r="Q20" s="8" t="s">
        <v>66</v>
      </c>
    </row>
    <row r="21" spans="1:17" ht="15">
      <c r="A21" s="9"/>
      <c r="B21" s="10"/>
      <c r="C21" s="10"/>
      <c r="D21" s="10">
        <f>IF(COUNT(D17:E20)&lt;6,"",SUM(D17:D20))</f>
        <v>4</v>
      </c>
      <c r="E21" s="10">
        <f>IF(COUNT(D17:E20)&lt;6,"",SUM(E17:E20))</f>
        <v>1</v>
      </c>
      <c r="F21" s="10"/>
      <c r="G21" s="10"/>
      <c r="H21" s="15" t="str">
        <f>IF(COUNT(C17:F17)&lt;2,"",IF(C17&gt;F17,A17,IF(C17=F17,"REMIZA",H17)))</f>
        <v>I.PSKN Praha "A"</v>
      </c>
      <c r="I21" s="3"/>
      <c r="J21" s="9"/>
      <c r="K21" s="10"/>
      <c r="L21" s="10"/>
      <c r="M21" s="10">
        <f>IF(COUNT(M17:N20)&lt;6,"",SUM(M17:M20))</f>
        <v>4</v>
      </c>
      <c r="N21" s="10">
        <f>IF(COUNT(M17:N20)&lt;6,"",SUM(N17:N20))</f>
        <v>1</v>
      </c>
      <c r="O21" s="10"/>
      <c r="P21" s="10"/>
      <c r="Q21" s="15" t="str">
        <f>IF(COUNT(L17:O17)&lt;2,"",IF(L17&gt;O17,J17,IF(L17=O17,"REMIZA",Q17)))</f>
        <v>I.PSKN Praha ženy</v>
      </c>
    </row>
    <row r="22" spans="1:17" ht="15">
      <c r="A22" s="1"/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4"/>
    </row>
    <row r="23" spans="1:17" ht="15">
      <c r="A23" s="12" t="s">
        <v>17</v>
      </c>
      <c r="B23" s="13"/>
      <c r="C23" s="13">
        <f>IF(COUNT(B24:G26)&lt;6,"",SUM(B24:C26))</f>
        <v>495</v>
      </c>
      <c r="D23" s="13">
        <v>2</v>
      </c>
      <c r="E23" s="13">
        <v>0</v>
      </c>
      <c r="F23" s="13">
        <f>IF(COUNT(B24:G26)&lt;6,"",SUM(F24:G26))</f>
        <v>469</v>
      </c>
      <c r="G23" s="13"/>
      <c r="H23" s="14" t="s">
        <v>18</v>
      </c>
      <c r="I23" s="3"/>
      <c r="J23" s="3"/>
      <c r="K23" s="3"/>
      <c r="L23" s="3"/>
      <c r="M23" s="3"/>
      <c r="N23" s="3"/>
      <c r="O23" s="3"/>
      <c r="P23" s="3"/>
      <c r="Q23" s="4"/>
    </row>
    <row r="24" spans="1:17" ht="15">
      <c r="A24" s="5" t="s">
        <v>10</v>
      </c>
      <c r="B24" s="6">
        <v>10</v>
      </c>
      <c r="C24" s="6">
        <v>174</v>
      </c>
      <c r="D24" s="7">
        <v>1</v>
      </c>
      <c r="E24" s="7">
        <v>0</v>
      </c>
      <c r="F24" s="6">
        <v>134</v>
      </c>
      <c r="G24" s="6"/>
      <c r="H24" s="8" t="s">
        <v>28</v>
      </c>
      <c r="I24" s="3"/>
      <c r="J24" s="3"/>
      <c r="K24" s="3"/>
      <c r="L24" s="3"/>
      <c r="M24" s="3"/>
      <c r="N24" s="3"/>
      <c r="O24" s="3"/>
      <c r="P24" s="3"/>
      <c r="Q24" s="4"/>
    </row>
    <row r="25" spans="1:17" ht="15">
      <c r="A25" s="5" t="s">
        <v>65</v>
      </c>
      <c r="B25" s="6"/>
      <c r="C25" s="6">
        <v>167</v>
      </c>
      <c r="D25" s="7">
        <v>0</v>
      </c>
      <c r="E25" s="7">
        <v>1</v>
      </c>
      <c r="F25" s="6">
        <v>190</v>
      </c>
      <c r="G25" s="6"/>
      <c r="H25" s="8" t="s">
        <v>94</v>
      </c>
      <c r="I25" s="3"/>
      <c r="J25" s="3"/>
      <c r="K25" s="3"/>
      <c r="L25" s="3"/>
      <c r="M25" s="3"/>
      <c r="N25" s="3"/>
      <c r="O25" s="3"/>
      <c r="P25" s="3"/>
      <c r="Q25" s="4"/>
    </row>
    <row r="26" spans="1:17" ht="15">
      <c r="A26" s="5" t="s">
        <v>101</v>
      </c>
      <c r="B26" s="6"/>
      <c r="C26" s="6">
        <v>144</v>
      </c>
      <c r="D26" s="7">
        <v>0</v>
      </c>
      <c r="E26" s="7">
        <v>1</v>
      </c>
      <c r="F26" s="6">
        <v>135</v>
      </c>
      <c r="G26" s="6">
        <v>10</v>
      </c>
      <c r="H26" s="8" t="s">
        <v>15</v>
      </c>
      <c r="I26" s="3"/>
      <c r="J26" s="3"/>
      <c r="K26" s="3"/>
      <c r="L26" s="3"/>
      <c r="M26" s="3"/>
      <c r="N26" s="3"/>
      <c r="O26" s="3"/>
      <c r="P26" s="3"/>
      <c r="Q26" s="4"/>
    </row>
    <row r="27" spans="1:17" ht="15">
      <c r="A27" s="9"/>
      <c r="B27" s="10"/>
      <c r="C27" s="10"/>
      <c r="D27" s="10">
        <f>IF(COUNT(D23:E26)&lt;6,"",SUM(D23:D26))</f>
        <v>3</v>
      </c>
      <c r="E27" s="10">
        <f>IF(COUNT(D23:E26)&lt;6,"",SUM(E23:E26))</f>
        <v>2</v>
      </c>
      <c r="F27" s="10"/>
      <c r="G27" s="10"/>
      <c r="H27" s="15" t="str">
        <f>IF(COUNT(C23:F23)&lt;2,"",IF(C23&gt;F23,A23,IF(C23=F23,"REMIZA",H23)))</f>
        <v>SSK Vítkovice</v>
      </c>
      <c r="I27" s="16"/>
      <c r="J27" s="16"/>
      <c r="K27" s="16"/>
      <c r="L27" s="16"/>
      <c r="M27" s="16"/>
      <c r="N27" s="16"/>
      <c r="O27" s="16"/>
      <c r="P27" s="16"/>
      <c r="Q27" s="17"/>
    </row>
    <row r="29" spans="1:17" ht="15">
      <c r="A29" s="192" t="s">
        <v>23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ht="15">
      <c r="A30" s="1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1:17" ht="15">
      <c r="A31" s="12" t="s">
        <v>18</v>
      </c>
      <c r="B31" s="13"/>
      <c r="C31" s="13">
        <f>IF(COUNT(B32:G34)&lt;6,"",SUM(B32:C34))</f>
        <v>490</v>
      </c>
      <c r="D31" s="13">
        <v>2</v>
      </c>
      <c r="E31" s="13">
        <v>0</v>
      </c>
      <c r="F31" s="13">
        <f>IF(COUNT(B32:G34)&lt;6,"",SUM(F32:G34))</f>
        <v>432</v>
      </c>
      <c r="G31" s="13"/>
      <c r="H31" s="14" t="s">
        <v>31</v>
      </c>
      <c r="I31" s="3"/>
      <c r="J31" s="12" t="s">
        <v>20</v>
      </c>
      <c r="K31" s="13"/>
      <c r="L31" s="13">
        <f>IF(COUNT(K32:P34)&lt;6,"",SUM(K32:L34))</f>
        <v>414</v>
      </c>
      <c r="M31" s="13">
        <v>0</v>
      </c>
      <c r="N31" s="13">
        <v>2</v>
      </c>
      <c r="O31" s="13">
        <f>IF(COUNT(K32:P34)&lt;6,"",SUM(O32:P34))</f>
        <v>473</v>
      </c>
      <c r="P31" s="13"/>
      <c r="Q31" s="14" t="s">
        <v>17</v>
      </c>
    </row>
    <row r="32" spans="1:17" ht="15">
      <c r="A32" s="5" t="s">
        <v>15</v>
      </c>
      <c r="B32" s="6">
        <v>10</v>
      </c>
      <c r="C32" s="6">
        <v>147</v>
      </c>
      <c r="D32" s="7">
        <v>1</v>
      </c>
      <c r="E32" s="7">
        <v>0</v>
      </c>
      <c r="F32" s="6">
        <v>120</v>
      </c>
      <c r="G32" s="6">
        <v>10</v>
      </c>
      <c r="H32" s="8" t="s">
        <v>33</v>
      </c>
      <c r="I32" s="3"/>
      <c r="J32" s="5" t="s">
        <v>7</v>
      </c>
      <c r="K32" s="6">
        <v>10</v>
      </c>
      <c r="L32" s="6">
        <v>131</v>
      </c>
      <c r="M32" s="7">
        <v>0</v>
      </c>
      <c r="N32" s="7">
        <v>1</v>
      </c>
      <c r="O32" s="6">
        <v>149</v>
      </c>
      <c r="P32" s="6">
        <v>10</v>
      </c>
      <c r="Q32" s="8" t="s">
        <v>10</v>
      </c>
    </row>
    <row r="33" spans="1:17" ht="15">
      <c r="A33" s="5" t="s">
        <v>94</v>
      </c>
      <c r="B33" s="6"/>
      <c r="C33" s="6">
        <v>198</v>
      </c>
      <c r="D33" s="7">
        <v>1</v>
      </c>
      <c r="E33" s="7">
        <v>0</v>
      </c>
      <c r="F33" s="6">
        <v>133</v>
      </c>
      <c r="G33" s="6">
        <v>10</v>
      </c>
      <c r="H33" s="8" t="s">
        <v>32</v>
      </c>
      <c r="I33" s="3"/>
      <c r="J33" s="5" t="s">
        <v>1</v>
      </c>
      <c r="K33" s="6"/>
      <c r="L33" s="6">
        <v>117</v>
      </c>
      <c r="M33" s="7">
        <v>0</v>
      </c>
      <c r="N33" s="7">
        <v>1</v>
      </c>
      <c r="O33" s="6">
        <v>143</v>
      </c>
      <c r="P33" s="6"/>
      <c r="Q33" s="8" t="s">
        <v>71</v>
      </c>
    </row>
    <row r="34" spans="1:17" ht="15">
      <c r="A34" s="5" t="s">
        <v>28</v>
      </c>
      <c r="B34" s="6"/>
      <c r="C34" s="6">
        <v>135</v>
      </c>
      <c r="D34" s="7">
        <v>0</v>
      </c>
      <c r="E34" s="7">
        <v>1</v>
      </c>
      <c r="F34" s="6">
        <v>149</v>
      </c>
      <c r="G34" s="6">
        <v>10</v>
      </c>
      <c r="H34" s="8" t="s">
        <v>70</v>
      </c>
      <c r="I34" s="3"/>
      <c r="J34" s="5" t="s">
        <v>4</v>
      </c>
      <c r="K34" s="6"/>
      <c r="L34" s="6">
        <v>156</v>
      </c>
      <c r="M34" s="7">
        <v>0</v>
      </c>
      <c r="N34" s="7">
        <v>1</v>
      </c>
      <c r="O34" s="6">
        <v>171</v>
      </c>
      <c r="P34" s="6"/>
      <c r="Q34" s="8" t="s">
        <v>65</v>
      </c>
    </row>
    <row r="35" spans="1:17" ht="15">
      <c r="A35" s="9"/>
      <c r="B35" s="10"/>
      <c r="C35" s="10"/>
      <c r="D35" s="10">
        <f>IF(COUNT(D31:E34)&lt;6,"",SUM(D31:D34))</f>
        <v>4</v>
      </c>
      <c r="E35" s="10">
        <f>IF(COUNT(D31:E34)&lt;6,"",SUM(E31:E34))</f>
        <v>1</v>
      </c>
      <c r="F35" s="10"/>
      <c r="G35" s="10"/>
      <c r="H35" s="15" t="str">
        <f>IF(COUNT(C31:F31)&lt;2,"",IF(C31&gt;F31,A31,IF(C31=F31,"REMIZA",H31)))</f>
        <v>SKIVELO Olomouc "A"</v>
      </c>
      <c r="I35" s="3"/>
      <c r="J35" s="9"/>
      <c r="K35" s="10"/>
      <c r="L35" s="10"/>
      <c r="M35" s="10">
        <f>IF(COUNT(M31:N34)&lt;6,"",SUM(M31:M34))</f>
        <v>0</v>
      </c>
      <c r="N35" s="10">
        <f>IF(COUNT(M31:N34)&lt;6,"",SUM(N31:N34))</f>
        <v>5</v>
      </c>
      <c r="O35" s="10"/>
      <c r="P35" s="10"/>
      <c r="Q35" s="15" t="str">
        <f>IF(COUNT(L31:O31)&lt;2,"",IF(L31&gt;O31,J31,IF(L31=O31,"REMIZA",Q31)))</f>
        <v>SSK Vítkovice</v>
      </c>
    </row>
    <row r="36" spans="1:17" ht="15">
      <c r="A36" s="1"/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1:17" ht="15">
      <c r="A37" s="12" t="s">
        <v>21</v>
      </c>
      <c r="B37" s="13"/>
      <c r="C37" s="13">
        <f>IF(COUNT(B38:G40)&lt;6,"",SUM(B38:C40))</f>
        <v>364</v>
      </c>
      <c r="D37" s="13">
        <v>0</v>
      </c>
      <c r="E37" s="13">
        <v>2</v>
      </c>
      <c r="F37" s="13">
        <f>IF(COUNT(B38:G40)&lt;6,"",SUM(F38:G40))</f>
        <v>391</v>
      </c>
      <c r="G37" s="13"/>
      <c r="H37" s="14" t="s">
        <v>19</v>
      </c>
      <c r="I37" s="3"/>
      <c r="J37" s="3"/>
      <c r="K37" s="3"/>
      <c r="L37" s="3"/>
      <c r="M37" s="3"/>
      <c r="N37" s="3"/>
      <c r="O37" s="3"/>
      <c r="P37" s="3"/>
      <c r="Q37" s="4"/>
    </row>
    <row r="38" spans="1:17" ht="15">
      <c r="A38" s="5" t="s">
        <v>96</v>
      </c>
      <c r="B38" s="6"/>
      <c r="C38" s="6">
        <v>98</v>
      </c>
      <c r="D38" s="7">
        <v>0</v>
      </c>
      <c r="E38" s="7">
        <v>1</v>
      </c>
      <c r="F38" s="6">
        <v>129</v>
      </c>
      <c r="G38" s="6"/>
      <c r="H38" s="8" t="s">
        <v>12</v>
      </c>
      <c r="I38" s="3"/>
      <c r="J38" s="3"/>
      <c r="K38" s="3"/>
      <c r="L38" s="3"/>
      <c r="M38" s="3"/>
      <c r="N38" s="3"/>
      <c r="O38" s="3"/>
      <c r="P38" s="3"/>
      <c r="Q38" s="4"/>
    </row>
    <row r="39" spans="1:17" ht="15">
      <c r="A39" s="5" t="s">
        <v>3</v>
      </c>
      <c r="B39" s="6"/>
      <c r="C39" s="6">
        <v>141</v>
      </c>
      <c r="D39" s="7">
        <v>1</v>
      </c>
      <c r="E39" s="7">
        <v>0</v>
      </c>
      <c r="F39" s="6">
        <v>127</v>
      </c>
      <c r="G39" s="6"/>
      <c r="H39" s="8" t="s">
        <v>30</v>
      </c>
      <c r="I39" s="3"/>
      <c r="J39" s="3"/>
      <c r="K39" s="3"/>
      <c r="L39" s="3"/>
      <c r="M39" s="3"/>
      <c r="N39" s="3"/>
      <c r="O39" s="3"/>
      <c r="P39" s="3"/>
      <c r="Q39" s="4"/>
    </row>
    <row r="40" spans="1:17" ht="15">
      <c r="A40" s="5" t="s">
        <v>73</v>
      </c>
      <c r="B40" s="6"/>
      <c r="C40" s="6">
        <v>125</v>
      </c>
      <c r="D40" s="7">
        <v>0</v>
      </c>
      <c r="E40" s="7">
        <v>1</v>
      </c>
      <c r="F40" s="6">
        <v>135</v>
      </c>
      <c r="G40" s="6"/>
      <c r="H40" s="8" t="s">
        <v>14</v>
      </c>
      <c r="I40" s="3"/>
      <c r="J40" s="3"/>
      <c r="K40" s="3"/>
      <c r="L40" s="3"/>
      <c r="M40" s="3"/>
      <c r="N40" s="3"/>
      <c r="O40" s="3"/>
      <c r="P40" s="3"/>
      <c r="Q40" s="4"/>
    </row>
    <row r="41" spans="1:17" ht="15">
      <c r="A41" s="9"/>
      <c r="B41" s="10"/>
      <c r="C41" s="10"/>
      <c r="D41" s="10">
        <f>IF(COUNT(D37:E40)&lt;6,"",SUM(D37:D40))</f>
        <v>1</v>
      </c>
      <c r="E41" s="10">
        <f>IF(COUNT(D37:E40)&lt;6,"",SUM(E37:E40))</f>
        <v>4</v>
      </c>
      <c r="F41" s="10"/>
      <c r="G41" s="10"/>
      <c r="H41" s="15" t="str">
        <f>IF(COUNT(C37:F37)&lt;2,"",IF(C37&gt;F37,A37,IF(C37=F37,"REMIZA",H37)))</f>
        <v>I.PSKN Praha "A"</v>
      </c>
      <c r="I41" s="16"/>
      <c r="J41" s="16"/>
      <c r="K41" s="16"/>
      <c r="L41" s="16"/>
      <c r="M41" s="16"/>
      <c r="N41" s="16"/>
      <c r="O41" s="16"/>
      <c r="P41" s="16"/>
      <c r="Q41" s="17"/>
    </row>
    <row r="43" spans="1:17" ht="15">
      <c r="A43" s="192" t="s">
        <v>27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4"/>
    </row>
    <row r="44" spans="1:17" ht="15">
      <c r="A44" s="1"/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4"/>
    </row>
    <row r="45" spans="1:17" ht="15">
      <c r="A45" s="18" t="s">
        <v>17</v>
      </c>
      <c r="B45" s="13"/>
      <c r="C45" s="13">
        <f>IF(COUNT(B46:G48)&lt;6,"",SUM(B46:C48))</f>
        <v>514</v>
      </c>
      <c r="D45" s="13">
        <v>2</v>
      </c>
      <c r="E45" s="13">
        <v>0</v>
      </c>
      <c r="F45" s="13">
        <f>IF(COUNT(B46:G48)&lt;6,"",SUM(F46:G48))</f>
        <v>421</v>
      </c>
      <c r="G45" s="13"/>
      <c r="H45" s="14" t="s">
        <v>21</v>
      </c>
      <c r="I45" s="3"/>
      <c r="J45" s="12" t="s">
        <v>16</v>
      </c>
      <c r="K45" s="13"/>
      <c r="L45" s="13">
        <f>IF(COUNT(K46:P48)&lt;6,"",SUM(K46:L48))</f>
        <v>363</v>
      </c>
      <c r="M45" s="13">
        <v>0</v>
      </c>
      <c r="N45" s="13">
        <v>2</v>
      </c>
      <c r="O45" s="13">
        <f>IF(COUNT(K46:P48)&lt;6,"",SUM(O46:P48))</f>
        <v>515</v>
      </c>
      <c r="P45" s="13"/>
      <c r="Q45" s="14" t="s">
        <v>18</v>
      </c>
    </row>
    <row r="46" spans="1:17" ht="15">
      <c r="A46" s="19" t="s">
        <v>13</v>
      </c>
      <c r="B46" s="6"/>
      <c r="C46" s="6">
        <v>177</v>
      </c>
      <c r="D46" s="7">
        <v>1</v>
      </c>
      <c r="E46" s="7">
        <v>0</v>
      </c>
      <c r="F46" s="6">
        <v>150</v>
      </c>
      <c r="G46" s="6"/>
      <c r="H46" s="8" t="s">
        <v>73</v>
      </c>
      <c r="I46" s="3"/>
      <c r="J46" s="5" t="s">
        <v>69</v>
      </c>
      <c r="K46" s="6"/>
      <c r="L46" s="6">
        <v>152</v>
      </c>
      <c r="M46" s="7">
        <v>0</v>
      </c>
      <c r="N46" s="7">
        <v>1</v>
      </c>
      <c r="O46" s="6">
        <v>146</v>
      </c>
      <c r="P46" s="6">
        <v>10</v>
      </c>
      <c r="Q46" s="8" t="s">
        <v>15</v>
      </c>
    </row>
    <row r="47" spans="1:17" ht="15">
      <c r="A47" s="19" t="s">
        <v>71</v>
      </c>
      <c r="B47" s="6"/>
      <c r="C47" s="6">
        <v>178</v>
      </c>
      <c r="D47" s="7">
        <v>1</v>
      </c>
      <c r="E47" s="7">
        <v>0</v>
      </c>
      <c r="F47" s="6">
        <v>145</v>
      </c>
      <c r="G47" s="6"/>
      <c r="H47" s="8" t="s">
        <v>3</v>
      </c>
      <c r="I47" s="3"/>
      <c r="J47" s="5" t="s">
        <v>8</v>
      </c>
      <c r="K47" s="6"/>
      <c r="L47" s="6">
        <v>104</v>
      </c>
      <c r="M47" s="7">
        <v>0</v>
      </c>
      <c r="N47" s="7">
        <v>1</v>
      </c>
      <c r="O47" s="6">
        <v>193</v>
      </c>
      <c r="P47" s="6"/>
      <c r="Q47" s="8" t="s">
        <v>94</v>
      </c>
    </row>
    <row r="48" spans="1:17" ht="15">
      <c r="A48" s="19" t="s">
        <v>65</v>
      </c>
      <c r="B48" s="6"/>
      <c r="C48" s="6">
        <v>159</v>
      </c>
      <c r="D48" s="7">
        <v>1</v>
      </c>
      <c r="E48" s="7">
        <v>0</v>
      </c>
      <c r="F48" s="6">
        <v>126</v>
      </c>
      <c r="G48" s="6"/>
      <c r="H48" s="8" t="s">
        <v>96</v>
      </c>
      <c r="I48" s="3"/>
      <c r="J48" s="5" t="s">
        <v>66</v>
      </c>
      <c r="K48" s="6"/>
      <c r="L48" s="6">
        <v>107</v>
      </c>
      <c r="M48" s="7">
        <v>0</v>
      </c>
      <c r="N48" s="7">
        <v>1</v>
      </c>
      <c r="O48" s="6">
        <v>166</v>
      </c>
      <c r="P48" s="6"/>
      <c r="Q48" s="8" t="s">
        <v>28</v>
      </c>
    </row>
    <row r="49" spans="1:17" ht="15">
      <c r="A49" s="9"/>
      <c r="B49" s="10"/>
      <c r="C49" s="10"/>
      <c r="D49" s="10">
        <f>IF(COUNT(D45:E48)&lt;6,"",SUM(D45:D48))</f>
        <v>5</v>
      </c>
      <c r="E49" s="10">
        <f>IF(COUNT(D45:E48)&lt;6,"",SUM(E45:E48))</f>
        <v>0</v>
      </c>
      <c r="F49" s="10"/>
      <c r="G49" s="10"/>
      <c r="H49" s="15" t="str">
        <f>IF(COUNT(C45:F45)&lt;2,"",IF(C45&gt;F45,A45,IF(C45=F45,"REMIZA",H45)))</f>
        <v>SSK Vítkovice</v>
      </c>
      <c r="I49" s="3"/>
      <c r="J49" s="9"/>
      <c r="K49" s="10"/>
      <c r="L49" s="10"/>
      <c r="M49" s="10">
        <f>IF(COUNT(M45:N48)&lt;6,"",SUM(M45:M48))</f>
        <v>0</v>
      </c>
      <c r="N49" s="10">
        <f>IF(COUNT(M45:N48)&lt;6,"",SUM(N45:N48))</f>
        <v>5</v>
      </c>
      <c r="O49" s="10"/>
      <c r="P49" s="10"/>
      <c r="Q49" s="15" t="str">
        <f>IF(COUNT(L45:O45)&lt;2,"",IF(L45&gt;O45,J45,IF(L45=O45,"REMIZA",Q45)))</f>
        <v>SKIVELO Olomouc "A"</v>
      </c>
    </row>
    <row r="50" spans="1:17" ht="15">
      <c r="A50" s="1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7" ht="15">
      <c r="A51" s="18" t="s">
        <v>31</v>
      </c>
      <c r="B51" s="13"/>
      <c r="C51" s="13">
        <f>IF(COUNT(B52:G54)&lt;6,"",SUM(B52:C54))</f>
        <v>363</v>
      </c>
      <c r="D51" s="13">
        <v>0</v>
      </c>
      <c r="E51" s="13">
        <v>2</v>
      </c>
      <c r="F51" s="13">
        <f>IF(COUNT(B52:G54)&lt;6,"",SUM(F52:G54))</f>
        <v>414</v>
      </c>
      <c r="G51" s="13"/>
      <c r="H51" s="14" t="s">
        <v>20</v>
      </c>
      <c r="I51" s="3"/>
      <c r="J51" s="3"/>
      <c r="K51" s="3"/>
      <c r="L51" s="3"/>
      <c r="M51" s="3"/>
      <c r="N51" s="3"/>
      <c r="O51" s="3"/>
      <c r="P51" s="3"/>
      <c r="Q51" s="4"/>
    </row>
    <row r="52" spans="1:17" ht="15">
      <c r="A52" s="19" t="s">
        <v>32</v>
      </c>
      <c r="B52" s="6">
        <v>10</v>
      </c>
      <c r="C52" s="6">
        <v>98</v>
      </c>
      <c r="D52" s="7">
        <v>0</v>
      </c>
      <c r="E52" s="7">
        <v>1</v>
      </c>
      <c r="F52" s="6">
        <v>124</v>
      </c>
      <c r="G52" s="6"/>
      <c r="H52" s="8" t="s">
        <v>1</v>
      </c>
      <c r="I52" s="3"/>
      <c r="J52" s="3"/>
      <c r="K52" s="3"/>
      <c r="L52" s="3"/>
      <c r="M52" s="3"/>
      <c r="N52" s="3"/>
      <c r="O52" s="3"/>
      <c r="P52" s="3"/>
      <c r="Q52" s="4"/>
    </row>
    <row r="53" spans="1:17" ht="15">
      <c r="A53" s="19" t="s">
        <v>70</v>
      </c>
      <c r="B53" s="6">
        <v>10</v>
      </c>
      <c r="C53" s="6">
        <v>97</v>
      </c>
      <c r="D53" s="7">
        <v>0</v>
      </c>
      <c r="E53" s="7">
        <v>1</v>
      </c>
      <c r="F53" s="6">
        <v>155</v>
      </c>
      <c r="G53" s="6">
        <v>10</v>
      </c>
      <c r="H53" s="8" t="s">
        <v>7</v>
      </c>
      <c r="I53" s="3"/>
      <c r="J53" s="3"/>
      <c r="K53" s="3"/>
      <c r="L53" s="3"/>
      <c r="M53" s="3"/>
      <c r="N53" s="3"/>
      <c r="O53" s="3"/>
      <c r="P53" s="3"/>
      <c r="Q53" s="4"/>
    </row>
    <row r="54" spans="1:17" ht="15">
      <c r="A54" s="19" t="s">
        <v>33</v>
      </c>
      <c r="B54" s="6">
        <v>10</v>
      </c>
      <c r="C54" s="6">
        <v>138</v>
      </c>
      <c r="D54" s="7">
        <v>1</v>
      </c>
      <c r="E54" s="7">
        <v>0</v>
      </c>
      <c r="F54" s="6">
        <v>125</v>
      </c>
      <c r="G54" s="6"/>
      <c r="H54" s="8" t="s">
        <v>4</v>
      </c>
      <c r="I54" s="3"/>
      <c r="J54" s="3"/>
      <c r="K54" s="3"/>
      <c r="L54" s="3"/>
      <c r="M54" s="3"/>
      <c r="N54" s="3"/>
      <c r="O54" s="3"/>
      <c r="P54" s="3"/>
      <c r="Q54" s="4"/>
    </row>
    <row r="55" spans="1:17" ht="15">
      <c r="A55" s="9"/>
      <c r="B55" s="10"/>
      <c r="C55" s="10"/>
      <c r="D55" s="10">
        <f>IF(COUNT(D51:E54)&lt;6,"",SUM(D51:D54))</f>
        <v>1</v>
      </c>
      <c r="E55" s="10">
        <f>IF(COUNT(D51:E54)&lt;6,"",SUM(E51:E54))</f>
        <v>4</v>
      </c>
      <c r="F55" s="10"/>
      <c r="G55" s="10"/>
      <c r="H55" s="15" t="str">
        <f>IF(COUNT(C51:F51)&lt;2,"",IF(C51&gt;F51,A51,IF(C51=F51,"REMIZA",H51)))</f>
        <v>SKN Brno</v>
      </c>
      <c r="I55" s="16"/>
      <c r="J55" s="16"/>
      <c r="K55" s="16"/>
      <c r="L55" s="16"/>
      <c r="M55" s="16"/>
      <c r="N55" s="16"/>
      <c r="O55" s="16"/>
      <c r="P55" s="16"/>
      <c r="Q55" s="17"/>
    </row>
    <row r="57" spans="1:17" ht="15">
      <c r="A57" s="192" t="s">
        <v>24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4"/>
    </row>
    <row r="58" spans="1:17" ht="15">
      <c r="A58" s="1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1:17" ht="15">
      <c r="A59" s="18" t="s">
        <v>20</v>
      </c>
      <c r="B59" s="13"/>
      <c r="C59" s="13">
        <f>IF(COUNT(B60:G62)&lt;6,"",SUM(B60:C62))</f>
        <v>443</v>
      </c>
      <c r="D59" s="13">
        <v>0</v>
      </c>
      <c r="E59" s="13">
        <v>2</v>
      </c>
      <c r="F59" s="13">
        <f>IF(COUNT(B60:G62)&lt;6,"",SUM(F60:G62))</f>
        <v>464</v>
      </c>
      <c r="G59" s="13"/>
      <c r="H59" s="14" t="s">
        <v>16</v>
      </c>
      <c r="I59" s="3"/>
      <c r="J59" s="12" t="s">
        <v>21</v>
      </c>
      <c r="K59" s="13"/>
      <c r="L59" s="13">
        <f>IF(COUNT(K60:P62)&lt;6,"",SUM(K60:L62))</f>
        <v>476</v>
      </c>
      <c r="M59" s="13">
        <v>2</v>
      </c>
      <c r="N59" s="13">
        <v>0</v>
      </c>
      <c r="O59" s="13">
        <f>IF(COUNT(K60:P62)&lt;6,"",SUM(O60:P62))</f>
        <v>401</v>
      </c>
      <c r="P59" s="13"/>
      <c r="Q59" s="14" t="s">
        <v>31</v>
      </c>
    </row>
    <row r="60" spans="1:17" ht="15">
      <c r="A60" s="19" t="s">
        <v>7</v>
      </c>
      <c r="B60" s="6">
        <v>10</v>
      </c>
      <c r="C60" s="6">
        <v>177</v>
      </c>
      <c r="D60" s="7">
        <v>1</v>
      </c>
      <c r="E60" s="7">
        <v>0</v>
      </c>
      <c r="F60" s="6">
        <v>179</v>
      </c>
      <c r="G60" s="6"/>
      <c r="H60" s="8" t="s">
        <v>66</v>
      </c>
      <c r="I60" s="3"/>
      <c r="J60" s="5" t="s">
        <v>73</v>
      </c>
      <c r="K60" s="6"/>
      <c r="L60" s="6">
        <v>157</v>
      </c>
      <c r="M60" s="7">
        <v>1</v>
      </c>
      <c r="N60" s="7">
        <v>0</v>
      </c>
      <c r="O60" s="6">
        <v>138</v>
      </c>
      <c r="P60" s="6">
        <v>10</v>
      </c>
      <c r="Q60" s="8" t="s">
        <v>70</v>
      </c>
    </row>
    <row r="61" spans="1:17" ht="15">
      <c r="A61" s="19" t="s">
        <v>4</v>
      </c>
      <c r="B61" s="6"/>
      <c r="C61" s="6">
        <v>129</v>
      </c>
      <c r="D61" s="7">
        <v>1</v>
      </c>
      <c r="E61" s="7">
        <v>0</v>
      </c>
      <c r="F61" s="6">
        <v>118</v>
      </c>
      <c r="G61" s="6"/>
      <c r="H61" s="8" t="s">
        <v>2</v>
      </c>
      <c r="I61" s="3"/>
      <c r="J61" s="5" t="s">
        <v>3</v>
      </c>
      <c r="K61" s="6"/>
      <c r="L61" s="6">
        <v>140</v>
      </c>
      <c r="M61" s="7">
        <v>1</v>
      </c>
      <c r="N61" s="7">
        <v>0</v>
      </c>
      <c r="O61" s="6">
        <v>118</v>
      </c>
      <c r="P61" s="6">
        <v>10</v>
      </c>
      <c r="Q61" s="8" t="s">
        <v>33</v>
      </c>
    </row>
    <row r="62" spans="1:17" ht="15">
      <c r="A62" s="19" t="s">
        <v>1</v>
      </c>
      <c r="B62" s="6"/>
      <c r="C62" s="6">
        <v>127</v>
      </c>
      <c r="D62" s="7">
        <v>0</v>
      </c>
      <c r="E62" s="7">
        <v>1</v>
      </c>
      <c r="F62" s="6">
        <v>167</v>
      </c>
      <c r="G62" s="6"/>
      <c r="H62" s="8" t="s">
        <v>69</v>
      </c>
      <c r="I62" s="3"/>
      <c r="J62" s="5" t="s">
        <v>96</v>
      </c>
      <c r="K62" s="6"/>
      <c r="L62" s="6">
        <v>179</v>
      </c>
      <c r="M62" s="7">
        <v>1</v>
      </c>
      <c r="N62" s="7">
        <v>0</v>
      </c>
      <c r="O62" s="6">
        <v>115</v>
      </c>
      <c r="P62" s="6">
        <v>10</v>
      </c>
      <c r="Q62" s="8" t="s">
        <v>32</v>
      </c>
    </row>
    <row r="63" spans="1:17" ht="15">
      <c r="A63" s="9"/>
      <c r="B63" s="10"/>
      <c r="C63" s="10"/>
      <c r="D63" s="10">
        <f>IF(COUNT(D59:E62)&lt;6,"",SUM(D59:D62))</f>
        <v>2</v>
      </c>
      <c r="E63" s="10">
        <f>IF(COUNT(D59:E62)&lt;6,"",SUM(E59:E62))</f>
        <v>3</v>
      </c>
      <c r="F63" s="10"/>
      <c r="G63" s="10"/>
      <c r="H63" s="15" t="str">
        <f>IF(COUNT(C59:F59)&lt;2,"",IF(C59&gt;F59,A59,IF(C59=F59,"REMIZA",H59)))</f>
        <v>I.PSKN Praha "B"</v>
      </c>
      <c r="I63" s="3"/>
      <c r="J63" s="9"/>
      <c r="K63" s="10"/>
      <c r="L63" s="10"/>
      <c r="M63" s="10">
        <f>IF(COUNT(M59:N62)&lt;6,"",SUM(M59:M62))</f>
        <v>5</v>
      </c>
      <c r="N63" s="10">
        <f>IF(COUNT(M59:N62)&lt;6,"",SUM(N59:N62))</f>
        <v>0</v>
      </c>
      <c r="O63" s="10"/>
      <c r="P63" s="10"/>
      <c r="Q63" s="15" t="str">
        <f>IF(COUNT(L59:O59)&lt;2,"",IF(L59&gt;O59,J59,IF(L59=O59,"REMIZA",Q59)))</f>
        <v>SKIVELO Olomouc "B"</v>
      </c>
    </row>
    <row r="64" spans="1:17" ht="15">
      <c r="A64" s="1"/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4"/>
    </row>
    <row r="65" spans="1:17" ht="15">
      <c r="A65" s="18" t="s">
        <v>19</v>
      </c>
      <c r="B65" s="13"/>
      <c r="C65" s="13">
        <f>IF(COUNT(B66:G68)&lt;6,"",SUM(B66:C68))</f>
        <v>380</v>
      </c>
      <c r="D65" s="13">
        <v>0</v>
      </c>
      <c r="E65" s="13">
        <v>2</v>
      </c>
      <c r="F65" s="13">
        <f>IF(COUNT(B66:G68)&lt;6,"",SUM(F66:G68))</f>
        <v>402</v>
      </c>
      <c r="G65" s="13"/>
      <c r="H65" s="14" t="s">
        <v>17</v>
      </c>
      <c r="I65" s="3"/>
      <c r="J65" s="3"/>
      <c r="K65" s="3"/>
      <c r="L65" s="3"/>
      <c r="M65" s="3"/>
      <c r="N65" s="3"/>
      <c r="O65" s="3"/>
      <c r="P65" s="3"/>
      <c r="Q65" s="4"/>
    </row>
    <row r="66" spans="1:17" ht="15">
      <c r="A66" s="19" t="s">
        <v>12</v>
      </c>
      <c r="B66" s="6"/>
      <c r="C66" s="6">
        <v>136</v>
      </c>
      <c r="D66" s="7">
        <v>1</v>
      </c>
      <c r="E66" s="7">
        <v>0</v>
      </c>
      <c r="F66" s="6">
        <v>109</v>
      </c>
      <c r="G66" s="6"/>
      <c r="H66" s="8" t="s">
        <v>13</v>
      </c>
      <c r="I66" s="3"/>
      <c r="J66" s="3"/>
      <c r="K66" s="3"/>
      <c r="L66" s="3"/>
      <c r="M66" s="3"/>
      <c r="N66" s="3"/>
      <c r="O66" s="3"/>
      <c r="P66" s="3"/>
      <c r="Q66" s="4"/>
    </row>
    <row r="67" spans="1:17" ht="15">
      <c r="A67" s="19" t="s">
        <v>30</v>
      </c>
      <c r="B67" s="6"/>
      <c r="C67" s="6">
        <v>123</v>
      </c>
      <c r="D67" s="7">
        <v>0</v>
      </c>
      <c r="E67" s="7">
        <v>1</v>
      </c>
      <c r="F67" s="6">
        <v>151</v>
      </c>
      <c r="G67" s="6"/>
      <c r="H67" s="8" t="s">
        <v>71</v>
      </c>
      <c r="I67" s="3"/>
      <c r="J67" s="3"/>
      <c r="K67" s="3"/>
      <c r="L67" s="3"/>
      <c r="M67" s="3"/>
      <c r="N67" s="3"/>
      <c r="O67" s="3"/>
      <c r="P67" s="3"/>
      <c r="Q67" s="4"/>
    </row>
    <row r="68" spans="1:17" ht="15">
      <c r="A68" s="19" t="s">
        <v>14</v>
      </c>
      <c r="B68" s="6"/>
      <c r="C68" s="6">
        <v>121</v>
      </c>
      <c r="D68" s="7">
        <v>0</v>
      </c>
      <c r="E68" s="7">
        <v>1</v>
      </c>
      <c r="F68" s="6">
        <v>132</v>
      </c>
      <c r="G68" s="6">
        <v>10</v>
      </c>
      <c r="H68" s="8" t="s">
        <v>10</v>
      </c>
      <c r="I68" s="3"/>
      <c r="J68" s="3"/>
      <c r="K68" s="3"/>
      <c r="L68" s="3"/>
      <c r="M68" s="3"/>
      <c r="N68" s="3"/>
      <c r="O68" s="3"/>
      <c r="P68" s="3"/>
      <c r="Q68" s="4"/>
    </row>
    <row r="69" spans="1:17" ht="15">
      <c r="A69" s="9"/>
      <c r="B69" s="10"/>
      <c r="C69" s="10"/>
      <c r="D69" s="10">
        <f>IF(COUNT(D65:E68)&lt;6,"",SUM(D65:D68))</f>
        <v>1</v>
      </c>
      <c r="E69" s="10">
        <f>IF(COUNT(D65:E68)&lt;6,"",SUM(E65:E68))</f>
        <v>4</v>
      </c>
      <c r="F69" s="10"/>
      <c r="G69" s="10"/>
      <c r="H69" s="15" t="str">
        <f>IF(COUNT(C65:F65)&lt;2,"",IF(C65&gt;F65,A65,IF(C65=F65,"REMIZA",H65)))</f>
        <v>SSK Vítkovice</v>
      </c>
      <c r="I69" s="16"/>
      <c r="J69" s="16"/>
      <c r="K69" s="16"/>
      <c r="L69" s="16"/>
      <c r="M69" s="16"/>
      <c r="N69" s="16"/>
      <c r="O69" s="16"/>
      <c r="P69" s="16"/>
      <c r="Q69" s="17"/>
    </row>
    <row r="71" spans="1:17" ht="15">
      <c r="A71" s="192" t="s">
        <v>25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4"/>
    </row>
    <row r="72" spans="1:17" ht="15">
      <c r="A72" s="1"/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4"/>
    </row>
    <row r="73" spans="1:17" ht="15">
      <c r="A73" s="18" t="s">
        <v>31</v>
      </c>
      <c r="B73" s="13"/>
      <c r="C73" s="13">
        <f>IF(COUNT(B74:G76)&lt;6,"",SUM(B74:C76))</f>
        <v>411</v>
      </c>
      <c r="D73" s="13">
        <v>0</v>
      </c>
      <c r="E73" s="13">
        <v>2</v>
      </c>
      <c r="F73" s="13">
        <f>IF(COUNT(B74:G76)&lt;6,"",SUM(F74:G76))</f>
        <v>482</v>
      </c>
      <c r="G73" s="13"/>
      <c r="H73" s="14" t="s">
        <v>19</v>
      </c>
      <c r="I73" s="3"/>
      <c r="J73" s="12" t="s">
        <v>18</v>
      </c>
      <c r="K73" s="13"/>
      <c r="L73" s="13">
        <f>IF(COUNT(K74:P76)&lt;6,"",SUM(K74:L76))</f>
        <v>435</v>
      </c>
      <c r="M73" s="13">
        <v>2</v>
      </c>
      <c r="N73" s="13">
        <v>0</v>
      </c>
      <c r="O73" s="13">
        <f>IF(COUNT(K74:P76)&lt;6,"",SUM(O74:P76))</f>
        <v>381</v>
      </c>
      <c r="P73" s="13"/>
      <c r="Q73" s="14" t="s">
        <v>20</v>
      </c>
    </row>
    <row r="74" spans="1:17" ht="15">
      <c r="A74" s="19" t="s">
        <v>32</v>
      </c>
      <c r="B74" s="6">
        <v>10</v>
      </c>
      <c r="C74" s="6">
        <v>124</v>
      </c>
      <c r="D74" s="7">
        <v>0</v>
      </c>
      <c r="E74" s="7">
        <v>1</v>
      </c>
      <c r="F74" s="6">
        <v>169</v>
      </c>
      <c r="G74" s="6"/>
      <c r="H74" s="8" t="s">
        <v>12</v>
      </c>
      <c r="I74" s="3"/>
      <c r="J74" s="19" t="s">
        <v>15</v>
      </c>
      <c r="K74" s="6">
        <v>10</v>
      </c>
      <c r="L74" s="6">
        <v>144</v>
      </c>
      <c r="M74" s="7">
        <v>1</v>
      </c>
      <c r="N74" s="7">
        <v>0</v>
      </c>
      <c r="O74" s="6">
        <v>116</v>
      </c>
      <c r="P74" s="6"/>
      <c r="Q74" s="8" t="s">
        <v>4</v>
      </c>
    </row>
    <row r="75" spans="1:17" ht="15">
      <c r="A75" s="19" t="s">
        <v>33</v>
      </c>
      <c r="B75" s="6">
        <v>10</v>
      </c>
      <c r="C75" s="6">
        <v>127</v>
      </c>
      <c r="D75" s="7">
        <v>0</v>
      </c>
      <c r="E75" s="7">
        <v>1</v>
      </c>
      <c r="F75" s="6">
        <v>156</v>
      </c>
      <c r="G75" s="6"/>
      <c r="H75" s="8" t="s">
        <v>30</v>
      </c>
      <c r="I75" s="3"/>
      <c r="J75" s="19" t="s">
        <v>94</v>
      </c>
      <c r="K75" s="6"/>
      <c r="L75" s="6">
        <v>161</v>
      </c>
      <c r="M75" s="7">
        <v>1</v>
      </c>
      <c r="N75" s="7">
        <v>0</v>
      </c>
      <c r="O75" s="6">
        <v>119</v>
      </c>
      <c r="P75" s="6"/>
      <c r="Q75" s="8" t="s">
        <v>1</v>
      </c>
    </row>
    <row r="76" spans="1:17" ht="15">
      <c r="A76" s="19" t="s">
        <v>70</v>
      </c>
      <c r="B76" s="6">
        <v>10</v>
      </c>
      <c r="C76" s="6">
        <v>130</v>
      </c>
      <c r="D76" s="7">
        <v>0</v>
      </c>
      <c r="E76" s="7">
        <v>1</v>
      </c>
      <c r="F76" s="6">
        <v>157</v>
      </c>
      <c r="G76" s="6"/>
      <c r="H76" s="8" t="s">
        <v>29</v>
      </c>
      <c r="I76" s="3"/>
      <c r="J76" s="19" t="s">
        <v>28</v>
      </c>
      <c r="K76" s="6"/>
      <c r="L76" s="6">
        <v>120</v>
      </c>
      <c r="M76" s="7">
        <v>0</v>
      </c>
      <c r="N76" s="7">
        <v>1</v>
      </c>
      <c r="O76" s="6">
        <v>136</v>
      </c>
      <c r="P76" s="6">
        <v>10</v>
      </c>
      <c r="Q76" s="8" t="s">
        <v>7</v>
      </c>
    </row>
    <row r="77" spans="1:17" ht="15">
      <c r="A77" s="9"/>
      <c r="B77" s="10"/>
      <c r="C77" s="10"/>
      <c r="D77" s="10">
        <f>IF(COUNT(D73:E76)&lt;6,"",SUM(D73:D76))</f>
        <v>0</v>
      </c>
      <c r="E77" s="10">
        <f>IF(COUNT(D73:E76)&lt;6,"",SUM(E73:E76))</f>
        <v>5</v>
      </c>
      <c r="F77" s="10"/>
      <c r="G77" s="10"/>
      <c r="H77" s="15" t="str">
        <f>IF(COUNT(C73:F73)&lt;2,"",IF(C73&gt;F73,A73,IF(C73=F73,"REMIZA",H73)))</f>
        <v>I.PSKN Praha "A"</v>
      </c>
      <c r="I77" s="3"/>
      <c r="J77" s="9"/>
      <c r="K77" s="10"/>
      <c r="L77" s="10"/>
      <c r="M77" s="10">
        <f>IF(COUNT(M73:N76)&lt;6,"",SUM(M73:M76))</f>
        <v>4</v>
      </c>
      <c r="N77" s="10">
        <f>IF(COUNT(M73:N76)&lt;6,"",SUM(N73:N76))</f>
        <v>1</v>
      </c>
      <c r="O77" s="10"/>
      <c r="P77" s="10"/>
      <c r="Q77" s="15" t="str">
        <f>IF(COUNT(L73:O73)&lt;2,"",IF(L73&gt;O73,J73,IF(L73=O73,"REMIZA",Q73)))</f>
        <v>SKIVELO Olomouc "A"</v>
      </c>
    </row>
    <row r="78" spans="1:17" ht="15">
      <c r="A78" s="1"/>
      <c r="B78" s="2"/>
      <c r="C78" s="2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4"/>
    </row>
    <row r="79" spans="1:17" ht="15">
      <c r="A79" s="18" t="s">
        <v>16</v>
      </c>
      <c r="B79" s="13"/>
      <c r="C79" s="13">
        <f>IF(COUNT(B80:G82)&lt;6,"",SUM(B80:C82))</f>
        <v>431</v>
      </c>
      <c r="D79" s="13">
        <v>0</v>
      </c>
      <c r="E79" s="13">
        <v>2</v>
      </c>
      <c r="F79" s="13">
        <f>IF(COUNT(B80:G82)&lt;6,"",SUM(F80:G82))</f>
        <v>481</v>
      </c>
      <c r="G79" s="13"/>
      <c r="H79" s="14" t="s">
        <v>21</v>
      </c>
      <c r="I79" s="3"/>
      <c r="J79" s="3"/>
      <c r="K79" s="3"/>
      <c r="L79" s="3"/>
      <c r="M79" s="3"/>
      <c r="N79" s="3"/>
      <c r="O79" s="3"/>
      <c r="P79" s="3"/>
      <c r="Q79" s="4"/>
    </row>
    <row r="80" spans="1:17" ht="15">
      <c r="A80" s="19" t="s">
        <v>66</v>
      </c>
      <c r="B80" s="6"/>
      <c r="C80" s="6">
        <v>127</v>
      </c>
      <c r="D80" s="7">
        <v>0</v>
      </c>
      <c r="E80" s="7">
        <v>1</v>
      </c>
      <c r="F80" s="6">
        <v>176</v>
      </c>
      <c r="G80" s="6"/>
      <c r="H80" s="8" t="s">
        <v>96</v>
      </c>
      <c r="I80" s="3"/>
      <c r="J80" s="3"/>
      <c r="K80" s="3"/>
      <c r="L80" s="3"/>
      <c r="M80" s="3"/>
      <c r="N80" s="3"/>
      <c r="O80" s="3"/>
      <c r="P80" s="3"/>
      <c r="Q80" s="4"/>
    </row>
    <row r="81" spans="1:17" ht="15">
      <c r="A81" s="19" t="s">
        <v>8</v>
      </c>
      <c r="B81" s="6"/>
      <c r="C81" s="6">
        <v>124</v>
      </c>
      <c r="D81" s="7">
        <v>0</v>
      </c>
      <c r="E81" s="7">
        <v>1</v>
      </c>
      <c r="F81" s="6">
        <v>142</v>
      </c>
      <c r="G81" s="6"/>
      <c r="H81" s="8" t="s">
        <v>73</v>
      </c>
      <c r="I81" s="3"/>
      <c r="J81" s="3"/>
      <c r="K81" s="3"/>
      <c r="L81" s="3"/>
      <c r="M81" s="3"/>
      <c r="N81" s="3"/>
      <c r="O81" s="3"/>
      <c r="P81" s="3"/>
      <c r="Q81" s="4"/>
    </row>
    <row r="82" spans="1:17" ht="15">
      <c r="A82" s="19" t="s">
        <v>69</v>
      </c>
      <c r="B82" s="6"/>
      <c r="C82" s="6">
        <v>180</v>
      </c>
      <c r="D82" s="7">
        <v>1</v>
      </c>
      <c r="E82" s="7">
        <v>0</v>
      </c>
      <c r="F82" s="6">
        <v>153</v>
      </c>
      <c r="G82" s="6">
        <v>10</v>
      </c>
      <c r="H82" s="8" t="s">
        <v>3</v>
      </c>
      <c r="I82" s="3"/>
      <c r="J82" s="3"/>
      <c r="K82" s="3"/>
      <c r="L82" s="3"/>
      <c r="M82" s="3"/>
      <c r="N82" s="3"/>
      <c r="O82" s="3"/>
      <c r="P82" s="3"/>
      <c r="Q82" s="4"/>
    </row>
    <row r="83" spans="1:17" ht="15">
      <c r="A83" s="9"/>
      <c r="B83" s="10"/>
      <c r="C83" s="10"/>
      <c r="D83" s="10">
        <f>IF(COUNT(D79:E82)&lt;6,"",SUM(D79:D82))</f>
        <v>1</v>
      </c>
      <c r="E83" s="10">
        <f>IF(COUNT(D79:E82)&lt;6,"",SUM(E79:E82))</f>
        <v>4</v>
      </c>
      <c r="F83" s="10"/>
      <c r="G83" s="10"/>
      <c r="H83" s="15" t="str">
        <f>IF(COUNT(C79:F79)&lt;2,"",IF(C79&gt;F79,A79,IF(C79=F79,"REMIZA",H79)))</f>
        <v>SKIVELO Olomouc "B"</v>
      </c>
      <c r="I83" s="16"/>
      <c r="J83" s="16"/>
      <c r="K83" s="16"/>
      <c r="L83" s="16"/>
      <c r="M83" s="16"/>
      <c r="N83" s="16"/>
      <c r="O83" s="16"/>
      <c r="P83" s="16"/>
      <c r="Q83" s="17"/>
    </row>
    <row r="85" spans="1:17" ht="15">
      <c r="A85" s="192" t="s">
        <v>26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4"/>
    </row>
    <row r="86" spans="1:17" ht="15">
      <c r="A86" s="1"/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4"/>
    </row>
    <row r="87" spans="1:17" ht="15">
      <c r="A87" s="18" t="s">
        <v>21</v>
      </c>
      <c r="B87" s="13"/>
      <c r="C87" s="13">
        <f>IF(COUNT(B88:G90)&lt;6,"",SUM(B88:C90))</f>
        <v>379</v>
      </c>
      <c r="D87" s="13">
        <v>0</v>
      </c>
      <c r="E87" s="13">
        <v>2</v>
      </c>
      <c r="F87" s="13">
        <f>IF(COUNT(B88:G90)&lt;6,"",SUM(F88:G90))</f>
        <v>435</v>
      </c>
      <c r="G87" s="13"/>
      <c r="H87" s="14" t="s">
        <v>18</v>
      </c>
      <c r="I87" s="3"/>
      <c r="J87" s="18" t="s">
        <v>16</v>
      </c>
      <c r="K87" s="13"/>
      <c r="L87" s="13">
        <f>IF(COUNT(K88:P90)&lt;6,"",SUM(K88:L90))</f>
        <v>382</v>
      </c>
      <c r="M87" s="13">
        <v>0</v>
      </c>
      <c r="N87" s="13">
        <v>2</v>
      </c>
      <c r="O87" s="13">
        <f>IF(COUNT(K88:P90)&lt;6,"",SUM(O88:P90))</f>
        <v>383</v>
      </c>
      <c r="P87" s="13"/>
      <c r="Q87" s="14" t="s">
        <v>19</v>
      </c>
    </row>
    <row r="88" spans="1:17" ht="15">
      <c r="A88" s="19" t="s">
        <v>96</v>
      </c>
      <c r="B88" s="6"/>
      <c r="C88" s="6">
        <v>112</v>
      </c>
      <c r="D88" s="7">
        <v>0</v>
      </c>
      <c r="E88" s="7">
        <v>1</v>
      </c>
      <c r="F88" s="6">
        <v>143</v>
      </c>
      <c r="G88" s="6"/>
      <c r="H88" s="8" t="s">
        <v>94</v>
      </c>
      <c r="I88" s="3"/>
      <c r="J88" s="19" t="s">
        <v>2</v>
      </c>
      <c r="K88" s="6"/>
      <c r="L88" s="6">
        <v>119</v>
      </c>
      <c r="M88" s="7">
        <v>0</v>
      </c>
      <c r="N88" s="7">
        <v>1</v>
      </c>
      <c r="O88" s="6">
        <v>143</v>
      </c>
      <c r="P88" s="6"/>
      <c r="Q88" s="8" t="s">
        <v>12</v>
      </c>
    </row>
    <row r="89" spans="1:17" ht="15">
      <c r="A89" s="19" t="s">
        <v>73</v>
      </c>
      <c r="B89" s="6"/>
      <c r="C89" s="6">
        <v>151</v>
      </c>
      <c r="D89" s="7">
        <v>1</v>
      </c>
      <c r="E89" s="7">
        <v>0</v>
      </c>
      <c r="F89" s="6">
        <v>128</v>
      </c>
      <c r="G89" s="6">
        <v>10</v>
      </c>
      <c r="H89" s="8" t="s">
        <v>15</v>
      </c>
      <c r="I89" s="3"/>
      <c r="J89" s="19" t="s">
        <v>69</v>
      </c>
      <c r="K89" s="6"/>
      <c r="L89" s="6">
        <v>161</v>
      </c>
      <c r="M89" s="7">
        <v>1</v>
      </c>
      <c r="N89" s="7">
        <v>0</v>
      </c>
      <c r="O89" s="6">
        <v>126</v>
      </c>
      <c r="P89" s="6"/>
      <c r="Q89" s="8" t="s">
        <v>14</v>
      </c>
    </row>
    <row r="90" spans="1:17" ht="15">
      <c r="A90" s="19" t="s">
        <v>3</v>
      </c>
      <c r="B90" s="6"/>
      <c r="C90" s="6">
        <v>116</v>
      </c>
      <c r="D90" s="7">
        <v>0</v>
      </c>
      <c r="E90" s="7">
        <v>1</v>
      </c>
      <c r="F90" s="6">
        <v>154</v>
      </c>
      <c r="G90" s="6"/>
      <c r="H90" s="8" t="s">
        <v>28</v>
      </c>
      <c r="I90" s="3"/>
      <c r="J90" s="19" t="s">
        <v>8</v>
      </c>
      <c r="K90" s="6"/>
      <c r="L90" s="6">
        <v>102</v>
      </c>
      <c r="M90" s="7">
        <v>0</v>
      </c>
      <c r="N90" s="7">
        <v>1</v>
      </c>
      <c r="O90" s="6">
        <v>114</v>
      </c>
      <c r="P90" s="6"/>
      <c r="Q90" s="8" t="s">
        <v>29</v>
      </c>
    </row>
    <row r="91" spans="1:17" ht="15">
      <c r="A91" s="9"/>
      <c r="B91" s="10"/>
      <c r="C91" s="10"/>
      <c r="D91" s="10">
        <f>IF(COUNT(D87:E90)&lt;6,"",SUM(D87:D90))</f>
        <v>1</v>
      </c>
      <c r="E91" s="10">
        <f>IF(COUNT(D87:E90)&lt;6,"",SUM(E87:E90))</f>
        <v>4</v>
      </c>
      <c r="F91" s="10"/>
      <c r="G91" s="10"/>
      <c r="H91" s="15" t="str">
        <f>IF(COUNT(C87:F87)&lt;2,"",IF(C87&gt;F87,A87,IF(C87=F87,"REMIZA",H87)))</f>
        <v>SKIVELO Olomouc "A"</v>
      </c>
      <c r="I91" s="3"/>
      <c r="J91" s="9"/>
      <c r="K91" s="10"/>
      <c r="L91" s="10"/>
      <c r="M91" s="10">
        <f>IF(COUNT(M87:N90)&lt;6,"",SUM(M87:M90))</f>
        <v>1</v>
      </c>
      <c r="N91" s="10">
        <f>IF(COUNT(M87:N90)&lt;6,"",SUM(N87:N90))</f>
        <v>4</v>
      </c>
      <c r="O91" s="10"/>
      <c r="P91" s="10"/>
      <c r="Q91" s="15" t="str">
        <f>IF(COUNT(L87:O87)&lt;2,"",IF(L87&gt;O87,J87,IF(L87=O87,"REMIZA",Q87)))</f>
        <v>I.PSKN Praha "A"</v>
      </c>
    </row>
    <row r="92" spans="1:17" ht="15">
      <c r="A92" s="1"/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4"/>
    </row>
    <row r="93" spans="1:17" ht="15">
      <c r="A93" s="18" t="s">
        <v>17</v>
      </c>
      <c r="B93" s="13"/>
      <c r="C93" s="13">
        <f>IF(COUNT(B94:G96)&lt;6,"",SUM(B94:C96))</f>
        <v>367</v>
      </c>
      <c r="D93" s="13">
        <v>0</v>
      </c>
      <c r="E93" s="13">
        <v>2</v>
      </c>
      <c r="F93" s="13">
        <f>IF(COUNT(B94:G96)&lt;6,"",SUM(F94:G96))</f>
        <v>401</v>
      </c>
      <c r="G93" s="13"/>
      <c r="H93" s="14" t="s">
        <v>31</v>
      </c>
      <c r="I93" s="3"/>
      <c r="J93" s="3"/>
      <c r="K93" s="3"/>
      <c r="L93" s="3"/>
      <c r="M93" s="3"/>
      <c r="N93" s="3"/>
      <c r="O93" s="3"/>
      <c r="P93" s="3"/>
      <c r="Q93" s="4"/>
    </row>
    <row r="94" spans="1:17" ht="15">
      <c r="A94" s="19" t="s">
        <v>10</v>
      </c>
      <c r="B94" s="6">
        <v>10</v>
      </c>
      <c r="C94" s="6">
        <v>100</v>
      </c>
      <c r="D94" s="7">
        <v>0</v>
      </c>
      <c r="E94" s="7">
        <v>1</v>
      </c>
      <c r="F94" s="6">
        <v>138</v>
      </c>
      <c r="G94" s="6">
        <v>10</v>
      </c>
      <c r="H94" s="8" t="s">
        <v>102</v>
      </c>
      <c r="I94" s="3"/>
      <c r="J94" s="3"/>
      <c r="K94" s="3"/>
      <c r="L94" s="3"/>
      <c r="M94" s="3"/>
      <c r="N94" s="3"/>
      <c r="O94" s="3"/>
      <c r="P94" s="3"/>
      <c r="Q94" s="4"/>
    </row>
    <row r="95" spans="1:17" ht="15">
      <c r="A95" s="19" t="s">
        <v>13</v>
      </c>
      <c r="B95" s="6"/>
      <c r="C95" s="6">
        <v>135</v>
      </c>
      <c r="D95" s="7">
        <v>1</v>
      </c>
      <c r="E95" s="7">
        <v>0</v>
      </c>
      <c r="F95" s="6">
        <v>102</v>
      </c>
      <c r="G95" s="6">
        <v>10</v>
      </c>
      <c r="H95" s="8" t="s">
        <v>32</v>
      </c>
      <c r="I95" s="3"/>
      <c r="J95" s="3"/>
      <c r="K95" s="3"/>
      <c r="L95" s="3"/>
      <c r="M95" s="3"/>
      <c r="N95" s="3"/>
      <c r="O95" s="3"/>
      <c r="P95" s="3"/>
      <c r="Q95" s="4"/>
    </row>
    <row r="96" spans="1:17" ht="15">
      <c r="A96" s="19" t="s">
        <v>65</v>
      </c>
      <c r="B96" s="6"/>
      <c r="C96" s="6">
        <v>122</v>
      </c>
      <c r="D96" s="7">
        <v>0</v>
      </c>
      <c r="E96" s="7">
        <v>1</v>
      </c>
      <c r="F96" s="6">
        <v>131</v>
      </c>
      <c r="G96" s="6">
        <v>10</v>
      </c>
      <c r="H96" s="8" t="s">
        <v>33</v>
      </c>
      <c r="I96" s="3"/>
      <c r="J96" s="3"/>
      <c r="K96" s="3"/>
      <c r="L96" s="3"/>
      <c r="M96" s="3"/>
      <c r="N96" s="3"/>
      <c r="O96" s="3"/>
      <c r="P96" s="3"/>
      <c r="Q96" s="4"/>
    </row>
    <row r="97" spans="1:17" ht="15">
      <c r="A97" s="9"/>
      <c r="B97" s="10"/>
      <c r="C97" s="10"/>
      <c r="D97" s="10">
        <f>IF(COUNT(D93:E96)&lt;6,"",SUM(D93:D96))</f>
        <v>1</v>
      </c>
      <c r="E97" s="10">
        <f>IF(COUNT(D93:E96)&lt;6,"",SUM(E93:E96))</f>
        <v>4</v>
      </c>
      <c r="F97" s="10"/>
      <c r="G97" s="10"/>
      <c r="H97" s="15" t="str">
        <f>IF(COUNT(C93:F93)&lt;2,"",IF(C93&gt;F93,A93,IF(C93=F93,"REMIZA",H93)))</f>
        <v>I.PSKN Praha ženy</v>
      </c>
      <c r="I97" s="16"/>
      <c r="J97" s="16"/>
      <c r="K97" s="16"/>
      <c r="L97" s="16"/>
      <c r="M97" s="16"/>
      <c r="N97" s="16"/>
      <c r="O97" s="16"/>
      <c r="P97" s="16"/>
      <c r="Q97" s="17"/>
    </row>
  </sheetData>
  <sheetProtection/>
  <mergeCells count="7">
    <mergeCell ref="A85:Q85"/>
    <mergeCell ref="A1:Q1"/>
    <mergeCell ref="A15:Q15"/>
    <mergeCell ref="A29:Q29"/>
    <mergeCell ref="A43:Q43"/>
    <mergeCell ref="A57:Q57"/>
    <mergeCell ref="A71:Q71"/>
  </mergeCells>
  <printOptions/>
  <pageMargins left="0.7" right="0.7" top="0.787401575" bottom="0.7874015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Q97"/>
  <sheetViews>
    <sheetView showGridLines="0" zoomScale="75" zoomScaleNormal="75" zoomScalePageLayoutView="0" workbookViewId="0" topLeftCell="A16">
      <selection activeCell="W66" sqref="W66"/>
    </sheetView>
  </sheetViews>
  <sheetFormatPr defaultColWidth="8.8515625" defaultRowHeight="15"/>
  <cols>
    <col min="1" max="1" width="23.57421875" style="95" customWidth="1"/>
    <col min="2" max="2" width="3.57421875" style="95" customWidth="1"/>
    <col min="3" max="6" width="5.57421875" style="95" customWidth="1"/>
    <col min="7" max="7" width="3.57421875" style="95" customWidth="1"/>
    <col min="8" max="8" width="23.57421875" style="95" customWidth="1"/>
    <col min="9" max="9" width="1.57421875" style="95" customWidth="1"/>
    <col min="10" max="10" width="23.57421875" style="95" customWidth="1"/>
    <col min="11" max="11" width="3.57421875" style="95" customWidth="1"/>
    <col min="12" max="15" width="5.57421875" style="95" customWidth="1"/>
    <col min="16" max="16" width="3.57421875" style="95" customWidth="1"/>
    <col min="17" max="17" width="23.57421875" style="95" customWidth="1"/>
    <col min="18" max="16384" width="8.8515625" style="95" customWidth="1"/>
  </cols>
  <sheetData>
    <row r="1" spans="1:17" s="82" customFormat="1" ht="15">
      <c r="A1" s="192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ht="15">
      <c r="A2" s="96"/>
      <c r="B2" s="97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s="82" customFormat="1" ht="15">
      <c r="A3" s="12" t="s">
        <v>20</v>
      </c>
      <c r="B3" s="13"/>
      <c r="C3" s="13">
        <f>IF(COUNT(B4:G6)&lt;6,"",SUM(B4:C6))</f>
        <v>480</v>
      </c>
      <c r="D3" s="13">
        <v>2</v>
      </c>
      <c r="E3" s="13">
        <v>0</v>
      </c>
      <c r="F3" s="13">
        <f>IF(COUNT(B4:G6)&lt;6,"",SUM(F4:G6))</f>
        <v>445</v>
      </c>
      <c r="G3" s="13"/>
      <c r="H3" s="14" t="s">
        <v>16</v>
      </c>
      <c r="I3" s="83"/>
      <c r="J3" s="12" t="s">
        <v>21</v>
      </c>
      <c r="K3" s="13"/>
      <c r="L3" s="13">
        <f>IF(COUNT(K4:P6)&lt;6,"",SUM(K4:L6))</f>
        <v>508</v>
      </c>
      <c r="M3" s="13">
        <v>2</v>
      </c>
      <c r="N3" s="13">
        <v>0</v>
      </c>
      <c r="O3" s="13">
        <f>IF(COUNT(K4:P6)&lt;6,"",SUM(O4:P6))</f>
        <v>435</v>
      </c>
      <c r="P3" s="13"/>
      <c r="Q3" s="14" t="s">
        <v>31</v>
      </c>
    </row>
    <row r="4" spans="1:17" ht="15">
      <c r="A4" s="100" t="s">
        <v>4</v>
      </c>
      <c r="B4" s="101"/>
      <c r="C4" s="101">
        <v>116</v>
      </c>
      <c r="D4" s="101">
        <v>0</v>
      </c>
      <c r="E4" s="101">
        <v>1</v>
      </c>
      <c r="F4" s="101">
        <v>169</v>
      </c>
      <c r="G4" s="101"/>
      <c r="H4" s="102" t="s">
        <v>2</v>
      </c>
      <c r="I4" s="98"/>
      <c r="J4" s="100" t="s">
        <v>96</v>
      </c>
      <c r="K4" s="101"/>
      <c r="L4" s="101">
        <v>169</v>
      </c>
      <c r="M4" s="101">
        <v>0</v>
      </c>
      <c r="N4" s="101">
        <v>1</v>
      </c>
      <c r="O4" s="101">
        <v>173</v>
      </c>
      <c r="P4" s="101">
        <v>10</v>
      </c>
      <c r="Q4" s="102" t="s">
        <v>33</v>
      </c>
    </row>
    <row r="5" spans="1:17" ht="15">
      <c r="A5" s="100" t="s">
        <v>100</v>
      </c>
      <c r="B5" s="101"/>
      <c r="C5" s="101">
        <v>164</v>
      </c>
      <c r="D5" s="101">
        <v>1</v>
      </c>
      <c r="E5" s="101">
        <v>0</v>
      </c>
      <c r="F5" s="101">
        <v>134</v>
      </c>
      <c r="G5" s="101"/>
      <c r="H5" s="102" t="s">
        <v>69</v>
      </c>
      <c r="I5" s="98"/>
      <c r="J5" s="100" t="s">
        <v>73</v>
      </c>
      <c r="K5" s="101"/>
      <c r="L5" s="101">
        <v>165</v>
      </c>
      <c r="M5" s="101">
        <v>1</v>
      </c>
      <c r="N5" s="101">
        <v>0</v>
      </c>
      <c r="O5" s="101">
        <v>122</v>
      </c>
      <c r="P5" s="101">
        <v>10</v>
      </c>
      <c r="Q5" s="102" t="s">
        <v>32</v>
      </c>
    </row>
    <row r="6" spans="1:17" ht="15">
      <c r="A6" s="100" t="s">
        <v>7</v>
      </c>
      <c r="B6" s="101">
        <v>10</v>
      </c>
      <c r="C6" s="101">
        <v>190</v>
      </c>
      <c r="D6" s="101">
        <v>1</v>
      </c>
      <c r="E6" s="101">
        <v>0</v>
      </c>
      <c r="F6" s="101">
        <v>142</v>
      </c>
      <c r="G6" s="101"/>
      <c r="H6" s="102" t="s">
        <v>66</v>
      </c>
      <c r="I6" s="98"/>
      <c r="J6" s="100" t="s">
        <v>3</v>
      </c>
      <c r="K6" s="101"/>
      <c r="L6" s="101">
        <v>174</v>
      </c>
      <c r="M6" s="101">
        <v>1</v>
      </c>
      <c r="N6" s="101">
        <v>0</v>
      </c>
      <c r="O6" s="101">
        <v>110</v>
      </c>
      <c r="P6" s="101">
        <v>10</v>
      </c>
      <c r="Q6" s="102" t="s">
        <v>70</v>
      </c>
    </row>
    <row r="7" spans="1:17" ht="15">
      <c r="A7" s="103"/>
      <c r="B7" s="104"/>
      <c r="C7" s="104"/>
      <c r="D7" s="104">
        <f>IF(COUNT(D3:E6)&lt;6,"",SUM(D3:D6))</f>
        <v>4</v>
      </c>
      <c r="E7" s="104">
        <f>IF(COUNT(D3:E6)&lt;6,"",SUM(E3:E6))</f>
        <v>1</v>
      </c>
      <c r="F7" s="104"/>
      <c r="G7" s="104"/>
      <c r="H7" s="105" t="str">
        <f>IF(COUNT(C3:F3)&lt;2,"",IF(C3&gt;F3,A3,IF(C3=F3,"REMIZA",H3)))</f>
        <v>SKN Brno</v>
      </c>
      <c r="I7" s="98"/>
      <c r="J7" s="103"/>
      <c r="K7" s="104"/>
      <c r="L7" s="104"/>
      <c r="M7" s="104">
        <f>IF(COUNT(M3:N6)&lt;6,"",SUM(M3:M6))</f>
        <v>4</v>
      </c>
      <c r="N7" s="104">
        <f>IF(COUNT(M3:N6)&lt;6,"",SUM(N3:N6))</f>
        <v>1</v>
      </c>
      <c r="O7" s="104"/>
      <c r="P7" s="104"/>
      <c r="Q7" s="105" t="str">
        <f>IF(COUNT(L3:O3)&lt;2,"",IF(L3&gt;O3,J3,IF(L3=O3,"REMIZA",Q3)))</f>
        <v>SKIVELO Olomouc "B"</v>
      </c>
    </row>
    <row r="8" spans="1:17" ht="15">
      <c r="A8" s="96"/>
      <c r="B8" s="97"/>
      <c r="C8" s="97"/>
      <c r="D8" s="97"/>
      <c r="E8" s="97"/>
      <c r="F8" s="97"/>
      <c r="G8" s="97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s="82" customFormat="1" ht="15">
      <c r="A9" s="18" t="s">
        <v>19</v>
      </c>
      <c r="B9" s="13"/>
      <c r="C9" s="13">
        <f>IF(COUNT(B10:G12)&lt;6,"",SUM(B10:C12))</f>
        <v>547</v>
      </c>
      <c r="D9" s="13">
        <v>2</v>
      </c>
      <c r="E9" s="13">
        <v>0</v>
      </c>
      <c r="F9" s="13">
        <f>IF(COUNT(B10:G12)&lt;6,"",SUM(F10:G12))</f>
        <v>491</v>
      </c>
      <c r="G9" s="13"/>
      <c r="H9" s="14" t="s">
        <v>17</v>
      </c>
      <c r="I9" s="83"/>
      <c r="J9" s="83"/>
      <c r="K9" s="83"/>
      <c r="L9" s="83"/>
      <c r="M9" s="83"/>
      <c r="N9" s="83"/>
      <c r="O9" s="83"/>
      <c r="P9" s="83"/>
      <c r="Q9" s="84"/>
    </row>
    <row r="10" spans="1:17" ht="15">
      <c r="A10" s="100" t="s">
        <v>95</v>
      </c>
      <c r="B10" s="101"/>
      <c r="C10" s="101">
        <v>210</v>
      </c>
      <c r="D10" s="101">
        <v>1</v>
      </c>
      <c r="E10" s="101">
        <v>0</v>
      </c>
      <c r="F10" s="101">
        <v>164</v>
      </c>
      <c r="G10" s="101">
        <v>10</v>
      </c>
      <c r="H10" s="102" t="s">
        <v>10</v>
      </c>
      <c r="I10" s="98"/>
      <c r="J10" s="98"/>
      <c r="K10" s="98"/>
      <c r="L10" s="98"/>
      <c r="M10" s="98"/>
      <c r="N10" s="98"/>
      <c r="O10" s="98"/>
      <c r="P10" s="98"/>
      <c r="Q10" s="99"/>
    </row>
    <row r="11" spans="1:17" ht="15">
      <c r="A11" s="100" t="s">
        <v>30</v>
      </c>
      <c r="B11" s="101"/>
      <c r="C11" s="101">
        <v>131</v>
      </c>
      <c r="D11" s="101">
        <v>0</v>
      </c>
      <c r="E11" s="101">
        <v>1</v>
      </c>
      <c r="F11" s="101">
        <v>177</v>
      </c>
      <c r="G11" s="101"/>
      <c r="H11" s="102" t="s">
        <v>71</v>
      </c>
      <c r="I11" s="98"/>
      <c r="J11" s="98"/>
      <c r="K11" s="98"/>
      <c r="L11" s="98"/>
      <c r="M11" s="98"/>
      <c r="N11" s="98"/>
      <c r="O11" s="98"/>
      <c r="P11" s="98"/>
      <c r="Q11" s="99"/>
    </row>
    <row r="12" spans="1:17" ht="15">
      <c r="A12" s="100" t="s">
        <v>14</v>
      </c>
      <c r="B12" s="101"/>
      <c r="C12" s="101">
        <v>206</v>
      </c>
      <c r="D12" s="101">
        <v>1</v>
      </c>
      <c r="E12" s="101">
        <v>0</v>
      </c>
      <c r="F12" s="101">
        <v>140</v>
      </c>
      <c r="G12" s="101"/>
      <c r="H12" s="102" t="s">
        <v>5</v>
      </c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>
      <c r="A13" s="103"/>
      <c r="B13" s="104"/>
      <c r="C13" s="104"/>
      <c r="D13" s="104">
        <f>IF(COUNT(D9:E12)&lt;6,"",SUM(D9:D12))</f>
        <v>4</v>
      </c>
      <c r="E13" s="104">
        <f>IF(COUNT(D9:E12)&lt;6,"",SUM(E9:E12))</f>
        <v>1</v>
      </c>
      <c r="F13" s="104"/>
      <c r="G13" s="104"/>
      <c r="H13" s="105" t="str">
        <f>IF(COUNT(C9:F9)&lt;2,"",IF(C9&gt;F9,A9,IF(C9=F9,"REMIZA",H9)))</f>
        <v>I.PSKN Praha "A"</v>
      </c>
      <c r="I13" s="106"/>
      <c r="J13" s="106"/>
      <c r="K13" s="106"/>
      <c r="L13" s="106"/>
      <c r="M13" s="106"/>
      <c r="N13" s="106"/>
      <c r="O13" s="106"/>
      <c r="P13" s="106"/>
      <c r="Q13" s="107"/>
    </row>
    <row r="14" spans="2:7" ht="15">
      <c r="B14" s="108"/>
      <c r="C14" s="108"/>
      <c r="D14" s="108"/>
      <c r="E14" s="108"/>
      <c r="F14" s="108"/>
      <c r="G14" s="108"/>
    </row>
    <row r="15" spans="1:17" s="82" customFormat="1" ht="15">
      <c r="A15" s="192" t="s">
        <v>68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</row>
    <row r="16" spans="1:17" ht="15">
      <c r="A16" s="96"/>
      <c r="B16" s="97"/>
      <c r="C16" s="97"/>
      <c r="D16" s="97"/>
      <c r="E16" s="97"/>
      <c r="F16" s="97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9"/>
    </row>
    <row r="17" spans="1:17" s="82" customFormat="1" ht="15">
      <c r="A17" s="12" t="s">
        <v>21</v>
      </c>
      <c r="B17" s="13"/>
      <c r="C17" s="13">
        <f>IF(COUNT(B18:G20)&lt;6,"",SUM(B18:C20))</f>
        <v>435</v>
      </c>
      <c r="D17" s="13">
        <v>0</v>
      </c>
      <c r="E17" s="13">
        <v>2</v>
      </c>
      <c r="F17" s="13">
        <f>IF(COUNT(B18:G20)&lt;6,"",SUM(F18:G20))</f>
        <v>497</v>
      </c>
      <c r="G17" s="13"/>
      <c r="H17" s="14" t="s">
        <v>18</v>
      </c>
      <c r="I17" s="83"/>
      <c r="J17" s="12" t="s">
        <v>16</v>
      </c>
      <c r="K17" s="13"/>
      <c r="L17" s="13">
        <f>IF(COUNT(K18:P20)&lt;6,"",SUM(K18:L20))</f>
        <v>412</v>
      </c>
      <c r="M17" s="13">
        <v>0</v>
      </c>
      <c r="N17" s="13">
        <v>2</v>
      </c>
      <c r="O17" s="13">
        <f>IF(COUNT(K18:P20)&lt;6,"",SUM(O18:P20))</f>
        <v>426</v>
      </c>
      <c r="P17" s="13"/>
      <c r="Q17" s="14" t="s">
        <v>19</v>
      </c>
    </row>
    <row r="18" spans="1:17" ht="15">
      <c r="A18" s="100" t="s">
        <v>73</v>
      </c>
      <c r="B18" s="101"/>
      <c r="C18" s="101">
        <v>179</v>
      </c>
      <c r="D18" s="101">
        <v>0</v>
      </c>
      <c r="E18" s="101">
        <v>1</v>
      </c>
      <c r="F18" s="101">
        <v>185</v>
      </c>
      <c r="G18" s="101"/>
      <c r="H18" s="102" t="s">
        <v>94</v>
      </c>
      <c r="I18" s="98"/>
      <c r="J18" s="100" t="s">
        <v>93</v>
      </c>
      <c r="K18" s="101"/>
      <c r="L18" s="101">
        <v>126</v>
      </c>
      <c r="M18" s="101">
        <v>1</v>
      </c>
      <c r="N18" s="101">
        <v>0</v>
      </c>
      <c r="O18" s="101">
        <v>117</v>
      </c>
      <c r="P18" s="191"/>
      <c r="Q18" s="102" t="s">
        <v>95</v>
      </c>
    </row>
    <row r="19" spans="1:17" ht="15">
      <c r="A19" s="100" t="s">
        <v>96</v>
      </c>
      <c r="B19" s="101"/>
      <c r="C19" s="101">
        <v>120</v>
      </c>
      <c r="D19" s="101">
        <v>1</v>
      </c>
      <c r="E19" s="101">
        <v>0</v>
      </c>
      <c r="F19" s="101">
        <v>105</v>
      </c>
      <c r="G19" s="101"/>
      <c r="H19" s="102" t="s">
        <v>6</v>
      </c>
      <c r="I19" s="98"/>
      <c r="J19" s="100" t="s">
        <v>66</v>
      </c>
      <c r="K19" s="101"/>
      <c r="L19" s="101">
        <v>152</v>
      </c>
      <c r="M19" s="101">
        <v>1</v>
      </c>
      <c r="N19" s="101">
        <v>0</v>
      </c>
      <c r="O19" s="101">
        <v>137</v>
      </c>
      <c r="P19" s="191"/>
      <c r="Q19" s="102" t="s">
        <v>12</v>
      </c>
    </row>
    <row r="20" spans="1:17" ht="15">
      <c r="A20" s="100" t="s">
        <v>11</v>
      </c>
      <c r="B20" s="101"/>
      <c r="C20" s="101">
        <v>136</v>
      </c>
      <c r="D20" s="101">
        <v>0</v>
      </c>
      <c r="E20" s="101">
        <v>1</v>
      </c>
      <c r="F20" s="101">
        <v>197</v>
      </c>
      <c r="G20" s="101">
        <v>10</v>
      </c>
      <c r="H20" s="102" t="s">
        <v>15</v>
      </c>
      <c r="I20" s="98"/>
      <c r="J20" s="100" t="s">
        <v>69</v>
      </c>
      <c r="K20" s="101"/>
      <c r="L20" s="101">
        <v>134</v>
      </c>
      <c r="M20" s="101">
        <v>0</v>
      </c>
      <c r="N20" s="101">
        <v>1</v>
      </c>
      <c r="O20" s="101">
        <v>172</v>
      </c>
      <c r="P20" s="191"/>
      <c r="Q20" s="102" t="s">
        <v>14</v>
      </c>
    </row>
    <row r="21" spans="1:17" ht="15">
      <c r="A21" s="103"/>
      <c r="B21" s="104"/>
      <c r="C21" s="104"/>
      <c r="D21" s="104">
        <f>IF(COUNT(D17:E20)&lt;6,"",SUM(D17:D20))</f>
        <v>1</v>
      </c>
      <c r="E21" s="104">
        <f>IF(COUNT(D17:E20)&lt;6,"",SUM(E17:E20))</f>
        <v>4</v>
      </c>
      <c r="F21" s="104"/>
      <c r="G21" s="104"/>
      <c r="H21" s="105" t="str">
        <f>IF(COUNT(C17:F17)&lt;2,"",IF(C17&gt;F17,A17,IF(C17=F17,"REMIZA",H17)))</f>
        <v>SKIVELO Olomouc "A"</v>
      </c>
      <c r="I21" s="98"/>
      <c r="J21" s="103"/>
      <c r="K21" s="104"/>
      <c r="L21" s="104"/>
      <c r="M21" s="104">
        <f>IF(COUNT(M17:N20)&lt;6,"",SUM(M17:M20))</f>
        <v>2</v>
      </c>
      <c r="N21" s="104">
        <f>IF(COUNT(M17:N20)&lt;6,"",SUM(N17:N20))</f>
        <v>3</v>
      </c>
      <c r="O21" s="104"/>
      <c r="P21" s="104"/>
      <c r="Q21" s="105" t="str">
        <f>IF(COUNT(L17:O17)&lt;2,"",IF(L17&gt;O17,J17,IF(L17=O17,"REMIZA",Q17)))</f>
        <v>I.PSKN Praha "A"</v>
      </c>
    </row>
    <row r="22" spans="1:17" ht="15">
      <c r="A22" s="96"/>
      <c r="B22" s="97"/>
      <c r="C22" s="97"/>
      <c r="D22" s="97"/>
      <c r="E22" s="97"/>
      <c r="F22" s="97"/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9"/>
    </row>
    <row r="23" spans="1:17" s="82" customFormat="1" ht="15">
      <c r="A23" s="18" t="s">
        <v>17</v>
      </c>
      <c r="B23" s="13"/>
      <c r="C23" s="13">
        <f>IF(COUNT(B24:G26)&lt;6,"",SUM(B24:C26))</f>
        <v>529</v>
      </c>
      <c r="D23" s="13">
        <v>2</v>
      </c>
      <c r="E23" s="13">
        <v>0</v>
      </c>
      <c r="F23" s="13">
        <f>IF(COUNT(B24:G26)&lt;6,"",SUM(F24:G26))</f>
        <v>351</v>
      </c>
      <c r="G23" s="13"/>
      <c r="H23" s="14" t="s">
        <v>31</v>
      </c>
      <c r="I23" s="83"/>
      <c r="J23" s="83"/>
      <c r="K23" s="83"/>
      <c r="L23" s="83"/>
      <c r="M23" s="83"/>
      <c r="N23" s="83"/>
      <c r="O23" s="83"/>
      <c r="P23" s="83"/>
      <c r="Q23" s="84"/>
    </row>
    <row r="24" spans="1:17" ht="15">
      <c r="A24" s="100" t="s">
        <v>13</v>
      </c>
      <c r="B24" s="101"/>
      <c r="C24" s="101">
        <v>181</v>
      </c>
      <c r="D24" s="101">
        <v>1</v>
      </c>
      <c r="E24" s="101">
        <v>0</v>
      </c>
      <c r="F24" s="101">
        <v>112</v>
      </c>
      <c r="G24" s="101">
        <v>10</v>
      </c>
      <c r="H24" s="102" t="s">
        <v>32</v>
      </c>
      <c r="I24" s="98"/>
      <c r="J24" s="98"/>
      <c r="K24" s="98"/>
      <c r="L24" s="98"/>
      <c r="M24" s="98"/>
      <c r="N24" s="98"/>
      <c r="O24" s="98"/>
      <c r="P24" s="98"/>
      <c r="Q24" s="99"/>
    </row>
    <row r="25" spans="1:17" ht="15">
      <c r="A25" s="100" t="s">
        <v>71</v>
      </c>
      <c r="B25" s="101"/>
      <c r="C25" s="101">
        <v>174</v>
      </c>
      <c r="D25" s="101">
        <v>1</v>
      </c>
      <c r="E25" s="101">
        <v>0</v>
      </c>
      <c r="F25" s="101">
        <v>104</v>
      </c>
      <c r="G25" s="101">
        <v>10</v>
      </c>
      <c r="H25" s="102" t="s">
        <v>70</v>
      </c>
      <c r="I25" s="98"/>
      <c r="J25" s="98"/>
      <c r="K25" s="98"/>
      <c r="L25" s="98"/>
      <c r="M25" s="98"/>
      <c r="N25" s="98"/>
      <c r="O25" s="98"/>
      <c r="P25" s="98"/>
      <c r="Q25" s="99"/>
    </row>
    <row r="26" spans="1:17" ht="15">
      <c r="A26" s="100" t="s">
        <v>10</v>
      </c>
      <c r="B26" s="101">
        <v>10</v>
      </c>
      <c r="C26" s="101">
        <v>164</v>
      </c>
      <c r="D26" s="101">
        <v>1</v>
      </c>
      <c r="E26" s="101">
        <v>0</v>
      </c>
      <c r="F26" s="101">
        <v>105</v>
      </c>
      <c r="G26" s="101">
        <v>10</v>
      </c>
      <c r="H26" s="102" t="s">
        <v>103</v>
      </c>
      <c r="I26" s="98"/>
      <c r="J26" s="98"/>
      <c r="K26" s="98"/>
      <c r="L26" s="98"/>
      <c r="M26" s="98"/>
      <c r="N26" s="98"/>
      <c r="O26" s="98"/>
      <c r="P26" s="98"/>
      <c r="Q26" s="99"/>
    </row>
    <row r="27" spans="1:17" ht="15">
      <c r="A27" s="103"/>
      <c r="B27" s="104"/>
      <c r="C27" s="104"/>
      <c r="D27" s="104">
        <f>IF(COUNT(D23:E26)&lt;6,"",SUM(D23:D26))</f>
        <v>5</v>
      </c>
      <c r="E27" s="104">
        <f>IF(COUNT(D23:E26)&lt;6,"",SUM(E23:E26))</f>
        <v>0</v>
      </c>
      <c r="F27" s="104"/>
      <c r="G27" s="104"/>
      <c r="H27" s="105" t="str">
        <f>IF(COUNT(C23:F23)&lt;2,"",IF(C23&gt;F23,A23,IF(C23=F23,"REMIZA",H23)))</f>
        <v>SSK Vítkovice</v>
      </c>
      <c r="I27" s="106"/>
      <c r="J27" s="106"/>
      <c r="K27" s="106"/>
      <c r="L27" s="106"/>
      <c r="M27" s="106"/>
      <c r="N27" s="106"/>
      <c r="O27" s="106"/>
      <c r="P27" s="106"/>
      <c r="Q27" s="107"/>
    </row>
    <row r="28" spans="2:7" ht="15">
      <c r="B28" s="108"/>
      <c r="C28" s="108"/>
      <c r="D28" s="108"/>
      <c r="E28" s="108"/>
      <c r="F28" s="108"/>
      <c r="G28" s="108"/>
    </row>
    <row r="29" spans="1:17" s="82" customFormat="1" ht="15">
      <c r="A29" s="192" t="s">
        <v>72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</row>
    <row r="30" spans="1:17" ht="15">
      <c r="A30" s="96"/>
      <c r="B30" s="97"/>
      <c r="C30" s="97"/>
      <c r="D30" s="97"/>
      <c r="E30" s="97"/>
      <c r="F30" s="97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9"/>
    </row>
    <row r="31" spans="1:17" s="82" customFormat="1" ht="15">
      <c r="A31" s="12" t="s">
        <v>31</v>
      </c>
      <c r="B31" s="13"/>
      <c r="C31" s="13">
        <f>IF(COUNT(B32:G34)&lt;6,"",SUM(B32:C34))</f>
        <v>430</v>
      </c>
      <c r="D31" s="13">
        <v>2</v>
      </c>
      <c r="E31" s="13">
        <v>0</v>
      </c>
      <c r="F31" s="13">
        <f>IF(COUNT(B32:G34)&lt;6,"",SUM(F32:G34))</f>
        <v>420</v>
      </c>
      <c r="G31" s="13"/>
      <c r="H31" s="14" t="s">
        <v>19</v>
      </c>
      <c r="I31" s="83"/>
      <c r="J31" s="12" t="s">
        <v>18</v>
      </c>
      <c r="K31" s="13"/>
      <c r="L31" s="13">
        <f>IF(COUNT(K32:P34)&lt;6,"",SUM(K32:L34))</f>
        <v>463</v>
      </c>
      <c r="M31" s="13">
        <v>0</v>
      </c>
      <c r="N31" s="13">
        <v>2</v>
      </c>
      <c r="O31" s="13">
        <f>IF(COUNT(K32:P34)&lt;6,"",SUM(O32:P34))</f>
        <v>559</v>
      </c>
      <c r="P31" s="13"/>
      <c r="Q31" s="14" t="s">
        <v>20</v>
      </c>
    </row>
    <row r="32" spans="1:17" ht="15">
      <c r="A32" s="100" t="s">
        <v>103</v>
      </c>
      <c r="B32" s="101">
        <v>10</v>
      </c>
      <c r="C32" s="101">
        <v>103</v>
      </c>
      <c r="D32" s="101">
        <v>0</v>
      </c>
      <c r="E32" s="101">
        <v>1</v>
      </c>
      <c r="F32" s="101">
        <v>125</v>
      </c>
      <c r="G32" s="101"/>
      <c r="H32" s="102" t="s">
        <v>30</v>
      </c>
      <c r="I32" s="98"/>
      <c r="J32" s="100" t="s">
        <v>28</v>
      </c>
      <c r="K32" s="101"/>
      <c r="L32" s="101">
        <v>140</v>
      </c>
      <c r="M32" s="101">
        <v>0</v>
      </c>
      <c r="N32" s="101">
        <v>1</v>
      </c>
      <c r="O32" s="101">
        <v>223</v>
      </c>
      <c r="P32" s="101">
        <v>10</v>
      </c>
      <c r="Q32" s="102" t="s">
        <v>7</v>
      </c>
    </row>
    <row r="33" spans="1:17" ht="15">
      <c r="A33" s="100" t="s">
        <v>33</v>
      </c>
      <c r="B33" s="101">
        <v>10</v>
      </c>
      <c r="C33" s="101">
        <v>156</v>
      </c>
      <c r="D33" s="101">
        <v>1</v>
      </c>
      <c r="E33" s="101">
        <v>0</v>
      </c>
      <c r="F33" s="101">
        <v>147</v>
      </c>
      <c r="G33" s="101"/>
      <c r="H33" s="102" t="s">
        <v>12</v>
      </c>
      <c r="I33" s="98"/>
      <c r="J33" s="100" t="s">
        <v>94</v>
      </c>
      <c r="K33" s="101"/>
      <c r="L33" s="101">
        <v>157</v>
      </c>
      <c r="M33" s="101">
        <v>0</v>
      </c>
      <c r="N33" s="101">
        <v>1</v>
      </c>
      <c r="O33" s="101">
        <v>158</v>
      </c>
      <c r="P33" s="101"/>
      <c r="Q33" s="102" t="s">
        <v>4</v>
      </c>
    </row>
    <row r="34" spans="1:17" ht="15">
      <c r="A34" s="100" t="s">
        <v>32</v>
      </c>
      <c r="B34" s="101">
        <v>10</v>
      </c>
      <c r="C34" s="101">
        <v>141</v>
      </c>
      <c r="D34" s="101">
        <v>1</v>
      </c>
      <c r="E34" s="101">
        <v>0</v>
      </c>
      <c r="F34" s="101">
        <v>148</v>
      </c>
      <c r="G34" s="101"/>
      <c r="H34" s="102" t="s">
        <v>14</v>
      </c>
      <c r="I34" s="98"/>
      <c r="J34" s="100" t="s">
        <v>15</v>
      </c>
      <c r="K34" s="101">
        <v>10</v>
      </c>
      <c r="L34" s="101">
        <v>156</v>
      </c>
      <c r="M34" s="101">
        <v>0</v>
      </c>
      <c r="N34" s="101">
        <v>1</v>
      </c>
      <c r="O34" s="101">
        <v>168</v>
      </c>
      <c r="P34" s="101"/>
      <c r="Q34" s="102" t="s">
        <v>100</v>
      </c>
    </row>
    <row r="35" spans="1:17" ht="15">
      <c r="A35" s="103"/>
      <c r="B35" s="104"/>
      <c r="C35" s="104"/>
      <c r="D35" s="104">
        <f>IF(COUNT(D31:E34)&lt;6,"",SUM(D31:D34))</f>
        <v>4</v>
      </c>
      <c r="E35" s="104">
        <f>IF(COUNT(D31:E34)&lt;6,"",SUM(E31:E34))</f>
        <v>1</v>
      </c>
      <c r="F35" s="104"/>
      <c r="G35" s="104"/>
      <c r="H35" s="105" t="str">
        <f>IF(COUNT(C31:F31)&lt;2,"",IF(C31&gt;F31,A31,IF(C31=F31,"REMIZA",H31)))</f>
        <v>I.PSKN Praha ženy</v>
      </c>
      <c r="I35" s="98"/>
      <c r="J35" s="103"/>
      <c r="K35" s="104"/>
      <c r="L35" s="104"/>
      <c r="M35" s="104">
        <f>IF(COUNT(M31:N34)&lt;6,"",SUM(M31:M34))</f>
        <v>0</v>
      </c>
      <c r="N35" s="104">
        <f>IF(COUNT(M31:N34)&lt;6,"",SUM(N31:N34))</f>
        <v>5</v>
      </c>
      <c r="O35" s="104"/>
      <c r="P35" s="104"/>
      <c r="Q35" s="105" t="str">
        <f>IF(COUNT(L31:O31)&lt;2,"",IF(L31&gt;O31,J31,IF(L31=O31,"REMIZA",Q31)))</f>
        <v>SKN Brno</v>
      </c>
    </row>
    <row r="36" spans="1:17" ht="15">
      <c r="A36" s="96"/>
      <c r="B36" s="97"/>
      <c r="C36" s="97"/>
      <c r="D36" s="97"/>
      <c r="E36" s="97"/>
      <c r="F36" s="97"/>
      <c r="G36" s="97"/>
      <c r="H36" s="98"/>
      <c r="I36" s="98"/>
      <c r="J36" s="98"/>
      <c r="K36" s="98"/>
      <c r="L36" s="98"/>
      <c r="M36" s="98"/>
      <c r="N36" s="98"/>
      <c r="O36" s="98"/>
      <c r="P36" s="98"/>
      <c r="Q36" s="99"/>
    </row>
    <row r="37" spans="1:17" s="82" customFormat="1" ht="15">
      <c r="A37" s="18" t="s">
        <v>16</v>
      </c>
      <c r="B37" s="13"/>
      <c r="C37" s="13">
        <f>IF(COUNT(B38:G40)&lt;6,"",SUM(B38:C40))</f>
        <v>369</v>
      </c>
      <c r="D37" s="13">
        <v>0</v>
      </c>
      <c r="E37" s="13">
        <v>2</v>
      </c>
      <c r="F37" s="13">
        <f>IF(COUNT(B38:G40)&lt;6,"",SUM(F38:G40))</f>
        <v>455</v>
      </c>
      <c r="G37" s="13"/>
      <c r="H37" s="14" t="s">
        <v>21</v>
      </c>
      <c r="I37" s="83"/>
      <c r="J37" s="83"/>
      <c r="K37" s="83"/>
      <c r="L37" s="83"/>
      <c r="M37" s="83"/>
      <c r="N37" s="83"/>
      <c r="O37" s="83"/>
      <c r="P37" s="83"/>
      <c r="Q37" s="84"/>
    </row>
    <row r="38" spans="1:17" ht="15">
      <c r="A38" s="100" t="s">
        <v>2</v>
      </c>
      <c r="B38" s="101"/>
      <c r="C38" s="101">
        <v>105</v>
      </c>
      <c r="D38" s="101">
        <v>0</v>
      </c>
      <c r="E38" s="101">
        <v>1</v>
      </c>
      <c r="F38" s="101">
        <v>121</v>
      </c>
      <c r="G38" s="101"/>
      <c r="H38" s="102" t="s">
        <v>73</v>
      </c>
      <c r="I38" s="98"/>
      <c r="J38" s="98"/>
      <c r="K38" s="98"/>
      <c r="L38" s="98"/>
      <c r="M38" s="98"/>
      <c r="N38" s="98"/>
      <c r="O38" s="98"/>
      <c r="P38" s="98"/>
      <c r="Q38" s="99"/>
    </row>
    <row r="39" spans="1:17" ht="15">
      <c r="A39" s="100" t="s">
        <v>93</v>
      </c>
      <c r="B39" s="101"/>
      <c r="C39" s="101">
        <v>122</v>
      </c>
      <c r="D39" s="101">
        <v>0</v>
      </c>
      <c r="E39" s="101">
        <v>1</v>
      </c>
      <c r="F39" s="101">
        <v>155</v>
      </c>
      <c r="G39" s="101"/>
      <c r="H39" s="102" t="s">
        <v>3</v>
      </c>
      <c r="I39" s="98"/>
      <c r="J39" s="98"/>
      <c r="K39" s="98"/>
      <c r="L39" s="98"/>
      <c r="M39" s="98"/>
      <c r="N39" s="98"/>
      <c r="O39" s="98"/>
      <c r="P39" s="98"/>
      <c r="Q39" s="99"/>
    </row>
    <row r="40" spans="1:17" ht="15">
      <c r="A40" s="100" t="s">
        <v>66</v>
      </c>
      <c r="B40" s="101"/>
      <c r="C40" s="101">
        <v>142</v>
      </c>
      <c r="D40" s="101">
        <v>0</v>
      </c>
      <c r="E40" s="101">
        <v>1</v>
      </c>
      <c r="F40" s="101">
        <v>179</v>
      </c>
      <c r="G40" s="101"/>
      <c r="H40" s="102" t="s">
        <v>11</v>
      </c>
      <c r="I40" s="98"/>
      <c r="J40" s="98"/>
      <c r="K40" s="98"/>
      <c r="L40" s="98"/>
      <c r="M40" s="98"/>
      <c r="N40" s="98"/>
      <c r="O40" s="98"/>
      <c r="P40" s="98"/>
      <c r="Q40" s="99"/>
    </row>
    <row r="41" spans="1:17" ht="15">
      <c r="A41" s="103"/>
      <c r="B41" s="104"/>
      <c r="C41" s="104"/>
      <c r="D41" s="104">
        <f>IF(COUNT(D37:E40)&lt;6,"",SUM(D37:D40))</f>
        <v>0</v>
      </c>
      <c r="E41" s="104">
        <f>IF(COUNT(D37:E40)&lt;6,"",SUM(E37:E40))</f>
        <v>5</v>
      </c>
      <c r="F41" s="104"/>
      <c r="G41" s="104"/>
      <c r="H41" s="105" t="str">
        <f>IF(COUNT(C37:F37)&lt;2,"",IF(C37&gt;F37,A37,IF(C37=F37,"REMIZA",H37)))</f>
        <v>SKIVELO Olomouc "B"</v>
      </c>
      <c r="I41" s="106"/>
      <c r="J41" s="106"/>
      <c r="K41" s="106"/>
      <c r="L41" s="106"/>
      <c r="M41" s="106"/>
      <c r="N41" s="106"/>
      <c r="O41" s="106"/>
      <c r="P41" s="106"/>
      <c r="Q41" s="107"/>
    </row>
    <row r="42" spans="1:17" ht="28.5" customHeight="1">
      <c r="A42" s="109"/>
      <c r="B42" s="110"/>
      <c r="C42" s="110"/>
      <c r="D42" s="110"/>
      <c r="E42" s="110"/>
      <c r="F42" s="110"/>
      <c r="G42" s="110"/>
      <c r="H42" s="110"/>
      <c r="I42" s="98"/>
      <c r="J42" s="98"/>
      <c r="K42" s="98"/>
      <c r="L42" s="98"/>
      <c r="M42" s="98"/>
      <c r="N42" s="98"/>
      <c r="O42" s="98"/>
      <c r="P42" s="98"/>
      <c r="Q42" s="99"/>
    </row>
    <row r="43" spans="1:17" s="82" customFormat="1" ht="15">
      <c r="A43" s="192" t="s">
        <v>74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4"/>
    </row>
    <row r="44" spans="1:17" ht="15">
      <c r="A44" s="96"/>
      <c r="B44" s="97"/>
      <c r="C44" s="97"/>
      <c r="D44" s="97"/>
      <c r="E44" s="97"/>
      <c r="F44" s="97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9"/>
    </row>
    <row r="45" spans="1:17" s="82" customFormat="1" ht="15">
      <c r="A45" s="18" t="s">
        <v>17</v>
      </c>
      <c r="B45" s="13"/>
      <c r="C45" s="13">
        <f>IF(COUNT(B46:G48)&lt;6,"",SUM(B46:C48))</f>
        <v>422</v>
      </c>
      <c r="D45" s="13">
        <v>0</v>
      </c>
      <c r="E45" s="13">
        <v>2</v>
      </c>
      <c r="F45" s="13">
        <f>IF(COUNT(B46:G48)&lt;6,"",SUM(F46:G48))</f>
        <v>429</v>
      </c>
      <c r="G45" s="13"/>
      <c r="H45" s="14" t="s">
        <v>21</v>
      </c>
      <c r="I45" s="83"/>
      <c r="J45" s="18" t="s">
        <v>16</v>
      </c>
      <c r="K45" s="13"/>
      <c r="L45" s="13">
        <f>IF(COUNT(K46:P48)&lt;6,"",SUM(K46:L48))</f>
        <v>395</v>
      </c>
      <c r="M45" s="13">
        <v>0</v>
      </c>
      <c r="N45" s="13">
        <v>2</v>
      </c>
      <c r="O45" s="13">
        <f>IF(COUNT(K46:P48)&lt;6,"",SUM(O46:P48))</f>
        <v>611</v>
      </c>
      <c r="P45" s="13"/>
      <c r="Q45" s="14" t="s">
        <v>18</v>
      </c>
    </row>
    <row r="46" spans="1:17" ht="15">
      <c r="A46" s="111" t="s">
        <v>13</v>
      </c>
      <c r="B46" s="101"/>
      <c r="C46" s="101">
        <v>139</v>
      </c>
      <c r="D46" s="101">
        <v>1</v>
      </c>
      <c r="E46" s="101">
        <v>0</v>
      </c>
      <c r="F46" s="101">
        <v>138</v>
      </c>
      <c r="G46" s="101"/>
      <c r="H46" s="102" t="s">
        <v>96</v>
      </c>
      <c r="I46" s="98"/>
      <c r="J46" s="100" t="s">
        <v>2</v>
      </c>
      <c r="K46" s="101"/>
      <c r="L46" s="101">
        <v>138</v>
      </c>
      <c r="M46" s="101">
        <v>0</v>
      </c>
      <c r="N46" s="101">
        <v>1</v>
      </c>
      <c r="O46" s="101">
        <v>236</v>
      </c>
      <c r="P46" s="101">
        <v>10</v>
      </c>
      <c r="Q46" s="102" t="s">
        <v>15</v>
      </c>
    </row>
    <row r="47" spans="1:17" ht="15">
      <c r="A47" s="111" t="s">
        <v>71</v>
      </c>
      <c r="B47" s="101"/>
      <c r="C47" s="101">
        <v>149</v>
      </c>
      <c r="D47" s="101">
        <v>0</v>
      </c>
      <c r="E47" s="101">
        <v>1</v>
      </c>
      <c r="F47" s="101">
        <v>169</v>
      </c>
      <c r="G47" s="101"/>
      <c r="H47" s="102" t="s">
        <v>3</v>
      </c>
      <c r="I47" s="98"/>
      <c r="J47" s="100" t="s">
        <v>66</v>
      </c>
      <c r="K47" s="101"/>
      <c r="L47" s="101">
        <v>121</v>
      </c>
      <c r="M47" s="101">
        <v>0</v>
      </c>
      <c r="N47" s="101">
        <v>1</v>
      </c>
      <c r="O47" s="101">
        <v>158</v>
      </c>
      <c r="P47" s="101"/>
      <c r="Q47" s="102" t="s">
        <v>28</v>
      </c>
    </row>
    <row r="48" spans="1:17" ht="15">
      <c r="A48" s="111" t="s">
        <v>5</v>
      </c>
      <c r="B48" s="101"/>
      <c r="C48" s="101">
        <v>134</v>
      </c>
      <c r="D48" s="101">
        <v>1</v>
      </c>
      <c r="E48" s="101">
        <v>0</v>
      </c>
      <c r="F48" s="101">
        <v>122</v>
      </c>
      <c r="G48" s="101"/>
      <c r="H48" s="102" t="s">
        <v>11</v>
      </c>
      <c r="I48" s="98"/>
      <c r="J48" s="100" t="s">
        <v>69</v>
      </c>
      <c r="K48" s="101"/>
      <c r="L48" s="101">
        <v>136</v>
      </c>
      <c r="M48" s="101">
        <v>0</v>
      </c>
      <c r="N48" s="101">
        <v>1</v>
      </c>
      <c r="O48" s="101">
        <v>207</v>
      </c>
      <c r="P48" s="101"/>
      <c r="Q48" s="102" t="s">
        <v>94</v>
      </c>
    </row>
    <row r="49" spans="1:17" ht="15">
      <c r="A49" s="103"/>
      <c r="B49" s="104"/>
      <c r="C49" s="104"/>
      <c r="D49" s="104">
        <f>IF(COUNT(D45:E48)&lt;6,"",SUM(D45:D48))</f>
        <v>2</v>
      </c>
      <c r="E49" s="104">
        <f>IF(COUNT(D45:E48)&lt;6,"",SUM(E45:E48))</f>
        <v>3</v>
      </c>
      <c r="F49" s="104"/>
      <c r="G49" s="104"/>
      <c r="H49" s="105" t="str">
        <f>IF(COUNT(C45:F45)&lt;2,"",IF(C45&gt;F45,A45,IF(C45=F45,"REMIZA",H45)))</f>
        <v>SKIVELO Olomouc "B"</v>
      </c>
      <c r="I49" s="98"/>
      <c r="J49" s="103"/>
      <c r="K49" s="104"/>
      <c r="L49" s="104"/>
      <c r="M49" s="104">
        <f>IF(COUNT(M45:N48)&lt;6,"",SUM(M45:M48))</f>
        <v>0</v>
      </c>
      <c r="N49" s="104">
        <f>IF(COUNT(M45:N48)&lt;6,"",SUM(N45:N48))</f>
        <v>5</v>
      </c>
      <c r="O49" s="104"/>
      <c r="P49" s="104"/>
      <c r="Q49" s="105" t="str">
        <f>IF(COUNT(L45:O45)&lt;2,"",IF(L45&gt;O45,J45,IF(L45=O45,"REMIZA",Q45)))</f>
        <v>SKIVELO Olomouc "A"</v>
      </c>
    </row>
    <row r="50" spans="1:17" ht="15">
      <c r="A50" s="96"/>
      <c r="B50" s="97"/>
      <c r="C50" s="97"/>
      <c r="D50" s="97"/>
      <c r="E50" s="97"/>
      <c r="F50" s="97"/>
      <c r="G50" s="97"/>
      <c r="H50" s="98"/>
      <c r="I50" s="98"/>
      <c r="J50" s="98"/>
      <c r="K50" s="98"/>
      <c r="L50" s="98"/>
      <c r="M50" s="98"/>
      <c r="N50" s="98"/>
      <c r="O50" s="98"/>
      <c r="P50" s="98"/>
      <c r="Q50" s="99"/>
    </row>
    <row r="51" spans="1:17" s="82" customFormat="1" ht="15">
      <c r="A51" s="18" t="s">
        <v>31</v>
      </c>
      <c r="B51" s="13"/>
      <c r="C51" s="13">
        <f>IF(COUNT(B52:G54)&lt;6,"",SUM(B52:C54))</f>
        <v>530</v>
      </c>
      <c r="D51" s="13">
        <v>2</v>
      </c>
      <c r="E51" s="13">
        <v>0</v>
      </c>
      <c r="F51" s="13">
        <f>IF(COUNT(B52:G54)&lt;6,"",SUM(F52:G54))</f>
        <v>517</v>
      </c>
      <c r="G51" s="13"/>
      <c r="H51" s="14" t="s">
        <v>20</v>
      </c>
      <c r="I51" s="83"/>
      <c r="J51" s="83"/>
      <c r="K51" s="83"/>
      <c r="L51" s="83"/>
      <c r="M51" s="83"/>
      <c r="N51" s="83"/>
      <c r="O51" s="83"/>
      <c r="P51" s="83"/>
      <c r="Q51" s="84"/>
    </row>
    <row r="52" spans="1:17" ht="15">
      <c r="A52" s="111" t="s">
        <v>33</v>
      </c>
      <c r="B52" s="101">
        <v>10</v>
      </c>
      <c r="C52" s="101">
        <v>177</v>
      </c>
      <c r="D52" s="101">
        <v>1</v>
      </c>
      <c r="E52" s="101">
        <v>0</v>
      </c>
      <c r="F52" s="101">
        <v>135</v>
      </c>
      <c r="G52" s="101"/>
      <c r="H52" s="102" t="s">
        <v>100</v>
      </c>
      <c r="I52" s="98"/>
      <c r="J52" s="98"/>
      <c r="K52" s="98"/>
      <c r="L52" s="98"/>
      <c r="M52" s="98"/>
      <c r="N52" s="98"/>
      <c r="O52" s="98"/>
      <c r="P52" s="98"/>
      <c r="Q52" s="99"/>
    </row>
    <row r="53" spans="1:17" ht="15">
      <c r="A53" s="111" t="s">
        <v>70</v>
      </c>
      <c r="B53" s="101">
        <v>10</v>
      </c>
      <c r="C53" s="101">
        <v>148</v>
      </c>
      <c r="D53" s="101">
        <v>0</v>
      </c>
      <c r="E53" s="101">
        <v>1</v>
      </c>
      <c r="F53" s="101">
        <v>197</v>
      </c>
      <c r="G53" s="101">
        <v>10</v>
      </c>
      <c r="H53" s="102" t="s">
        <v>7</v>
      </c>
      <c r="I53" s="98"/>
      <c r="J53" s="98"/>
      <c r="K53" s="98"/>
      <c r="L53" s="98"/>
      <c r="M53" s="98"/>
      <c r="N53" s="98"/>
      <c r="O53" s="98"/>
      <c r="P53" s="98"/>
      <c r="Q53" s="99"/>
    </row>
    <row r="54" spans="1:17" ht="15">
      <c r="A54" s="111" t="s">
        <v>103</v>
      </c>
      <c r="B54" s="101">
        <v>10</v>
      </c>
      <c r="C54" s="101">
        <v>175</v>
      </c>
      <c r="D54" s="101">
        <v>1</v>
      </c>
      <c r="E54" s="101">
        <v>0</v>
      </c>
      <c r="F54" s="101">
        <v>175</v>
      </c>
      <c r="G54" s="101"/>
      <c r="H54" s="102" t="s">
        <v>4</v>
      </c>
      <c r="I54" s="98"/>
      <c r="J54" s="98"/>
      <c r="K54" s="98"/>
      <c r="L54" s="98"/>
      <c r="M54" s="98"/>
      <c r="N54" s="98"/>
      <c r="O54" s="98"/>
      <c r="P54" s="98"/>
      <c r="Q54" s="99"/>
    </row>
    <row r="55" spans="1:17" ht="15">
      <c r="A55" s="103"/>
      <c r="B55" s="104"/>
      <c r="C55" s="104"/>
      <c r="D55" s="104">
        <f>IF(COUNT(D51:E54)&lt;6,"",SUM(D51:D54))</f>
        <v>4</v>
      </c>
      <c r="E55" s="104">
        <f>IF(COUNT(D51:E54)&lt;6,"",SUM(E51:E54))</f>
        <v>1</v>
      </c>
      <c r="F55" s="104"/>
      <c r="G55" s="104"/>
      <c r="H55" s="105" t="str">
        <f>IF(COUNT(C51:F51)&lt;2,"",IF(C51&gt;F51,A51,IF(C51=F51,"REMIZA",H51)))</f>
        <v>I.PSKN Praha ženy</v>
      </c>
      <c r="I55" s="106"/>
      <c r="J55" s="106"/>
      <c r="K55" s="106"/>
      <c r="L55" s="106"/>
      <c r="M55" s="106"/>
      <c r="N55" s="106"/>
      <c r="O55" s="106"/>
      <c r="P55" s="106"/>
      <c r="Q55" s="107"/>
    </row>
    <row r="56" spans="2:7" ht="15">
      <c r="B56" s="108"/>
      <c r="C56" s="108"/>
      <c r="D56" s="108"/>
      <c r="E56" s="108"/>
      <c r="F56" s="108"/>
      <c r="G56" s="108"/>
    </row>
    <row r="57" spans="1:17" s="82" customFormat="1" ht="15">
      <c r="A57" s="192" t="s">
        <v>75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4"/>
    </row>
    <row r="58" spans="1:17" ht="15">
      <c r="A58" s="96"/>
      <c r="B58" s="97"/>
      <c r="C58" s="97"/>
      <c r="D58" s="97"/>
      <c r="E58" s="97"/>
      <c r="F58" s="97"/>
      <c r="G58" s="97"/>
      <c r="H58" s="98"/>
      <c r="I58" s="98"/>
      <c r="J58" s="98"/>
      <c r="K58" s="98"/>
      <c r="L58" s="98"/>
      <c r="M58" s="98"/>
      <c r="N58" s="98"/>
      <c r="O58" s="98"/>
      <c r="P58" s="98"/>
      <c r="Q58" s="99"/>
    </row>
    <row r="59" spans="1:17" s="82" customFormat="1" ht="15">
      <c r="A59" s="18" t="s">
        <v>16</v>
      </c>
      <c r="B59" s="13"/>
      <c r="C59" s="13">
        <f>IF(COUNT(B60:G62)&lt;6,"",SUM(B60:C62))</f>
        <v>427</v>
      </c>
      <c r="D59" s="13">
        <v>0</v>
      </c>
      <c r="E59" s="13">
        <v>2</v>
      </c>
      <c r="F59" s="13">
        <f>IF(COUNT(B60:G62)&lt;6,"",SUM(F60:G62))</f>
        <v>485</v>
      </c>
      <c r="G59" s="13"/>
      <c r="H59" s="14" t="s">
        <v>17</v>
      </c>
      <c r="I59" s="83"/>
      <c r="J59" s="12" t="s">
        <v>18</v>
      </c>
      <c r="K59" s="13"/>
      <c r="L59" s="13">
        <f>IF(COUNT(K60:P62)&lt;6,"",SUM(K60:L62))</f>
        <v>494</v>
      </c>
      <c r="M59" s="13">
        <v>0</v>
      </c>
      <c r="N59" s="13">
        <v>2</v>
      </c>
      <c r="O59" s="13">
        <f>IF(COUNT(K60:P62)&lt;6,"",SUM(O60:P62))</f>
        <v>555</v>
      </c>
      <c r="P59" s="13"/>
      <c r="Q59" s="14" t="s">
        <v>19</v>
      </c>
    </row>
    <row r="60" spans="1:17" ht="15">
      <c r="A60" s="111" t="s">
        <v>66</v>
      </c>
      <c r="B60" s="101"/>
      <c r="C60" s="101">
        <v>135</v>
      </c>
      <c r="D60" s="101">
        <v>0</v>
      </c>
      <c r="E60" s="101">
        <v>1</v>
      </c>
      <c r="F60" s="101">
        <v>167</v>
      </c>
      <c r="G60" s="101"/>
      <c r="H60" s="102" t="s">
        <v>13</v>
      </c>
      <c r="I60" s="98"/>
      <c r="J60" s="100" t="s">
        <v>15</v>
      </c>
      <c r="K60" s="101">
        <v>10</v>
      </c>
      <c r="L60" s="101">
        <v>166</v>
      </c>
      <c r="M60" s="101">
        <v>1</v>
      </c>
      <c r="N60" s="101">
        <v>0</v>
      </c>
      <c r="O60" s="101">
        <v>171</v>
      </c>
      <c r="P60" s="101"/>
      <c r="Q60" s="102" t="s">
        <v>95</v>
      </c>
    </row>
    <row r="61" spans="1:17" ht="15">
      <c r="A61" s="111" t="s">
        <v>69</v>
      </c>
      <c r="B61" s="101"/>
      <c r="C61" s="101">
        <v>150</v>
      </c>
      <c r="D61" s="101">
        <v>0</v>
      </c>
      <c r="E61" s="101">
        <v>1</v>
      </c>
      <c r="F61" s="101">
        <v>170</v>
      </c>
      <c r="G61" s="101">
        <v>10</v>
      </c>
      <c r="H61" s="102" t="s">
        <v>10</v>
      </c>
      <c r="I61" s="98"/>
      <c r="J61" s="100" t="s">
        <v>28</v>
      </c>
      <c r="K61" s="101"/>
      <c r="L61" s="101">
        <v>156</v>
      </c>
      <c r="M61" s="101">
        <v>0</v>
      </c>
      <c r="N61" s="101">
        <v>1</v>
      </c>
      <c r="O61" s="101">
        <v>192</v>
      </c>
      <c r="P61" s="101"/>
      <c r="Q61" s="102" t="s">
        <v>12</v>
      </c>
    </row>
    <row r="62" spans="1:17" ht="15">
      <c r="A62" s="111" t="s">
        <v>93</v>
      </c>
      <c r="B62" s="101"/>
      <c r="C62" s="101">
        <v>142</v>
      </c>
      <c r="D62" s="101">
        <v>1</v>
      </c>
      <c r="E62" s="101">
        <v>0</v>
      </c>
      <c r="F62" s="101">
        <v>138</v>
      </c>
      <c r="G62" s="101"/>
      <c r="H62" s="102" t="s">
        <v>5</v>
      </c>
      <c r="I62" s="98"/>
      <c r="J62" s="100" t="s">
        <v>94</v>
      </c>
      <c r="K62" s="101"/>
      <c r="L62" s="101">
        <v>162</v>
      </c>
      <c r="M62" s="101">
        <v>0</v>
      </c>
      <c r="N62" s="101">
        <v>1</v>
      </c>
      <c r="O62" s="101">
        <v>192</v>
      </c>
      <c r="P62" s="101"/>
      <c r="Q62" s="102" t="s">
        <v>14</v>
      </c>
    </row>
    <row r="63" spans="1:17" ht="15">
      <c r="A63" s="103"/>
      <c r="B63" s="104"/>
      <c r="C63" s="104"/>
      <c r="D63" s="104">
        <f>IF(COUNT(D59:E62)&lt;6,"",SUM(D59:D62))</f>
        <v>1</v>
      </c>
      <c r="E63" s="104">
        <f>IF(COUNT(D59:E62)&lt;6,"",SUM(E59:E62))</f>
        <v>4</v>
      </c>
      <c r="F63" s="104"/>
      <c r="G63" s="104"/>
      <c r="H63" s="105" t="str">
        <f>IF(COUNT(C59:F59)&lt;2,"",IF(C59&gt;F59,A59,IF(C59=F59,"REMIZA",H59)))</f>
        <v>SSK Vítkovice</v>
      </c>
      <c r="I63" s="98"/>
      <c r="J63" s="103"/>
      <c r="K63" s="104"/>
      <c r="L63" s="104"/>
      <c r="M63" s="104">
        <f>IF(COUNT(M59:N62)&lt;6,"",SUM(M59:M62))</f>
        <v>1</v>
      </c>
      <c r="N63" s="104">
        <f>IF(COUNT(M59:N62)&lt;6,"",SUM(N59:N62))</f>
        <v>4</v>
      </c>
      <c r="O63" s="104"/>
      <c r="P63" s="104"/>
      <c r="Q63" s="105" t="str">
        <f>IF(COUNT(L59:O59)&lt;2,"",IF(L59&gt;O59,J59,IF(L59=O59,"REMIZA",Q59)))</f>
        <v>I.PSKN Praha "A"</v>
      </c>
    </row>
    <row r="64" spans="1:17" ht="15">
      <c r="A64" s="96"/>
      <c r="B64" s="97"/>
      <c r="C64" s="97"/>
      <c r="D64" s="97"/>
      <c r="E64" s="97"/>
      <c r="F64" s="97"/>
      <c r="G64" s="97"/>
      <c r="H64" s="98"/>
      <c r="I64" s="98"/>
      <c r="J64" s="98"/>
      <c r="K64" s="98"/>
      <c r="L64" s="98"/>
      <c r="M64" s="98"/>
      <c r="N64" s="98"/>
      <c r="O64" s="98"/>
      <c r="P64" s="98"/>
      <c r="Q64" s="99"/>
    </row>
    <row r="65" spans="1:17" s="82" customFormat="1" ht="15">
      <c r="A65" s="18" t="s">
        <v>20</v>
      </c>
      <c r="B65" s="13"/>
      <c r="C65" s="13">
        <f>IF(COUNT(B66:G68)&lt;6,"",SUM(B66:C68))</f>
        <v>511</v>
      </c>
      <c r="D65" s="13">
        <v>2</v>
      </c>
      <c r="E65" s="13">
        <v>0</v>
      </c>
      <c r="F65" s="13">
        <f>IF(COUNT(B66:G68)&lt;6,"",SUM(F66:G68))</f>
        <v>489</v>
      </c>
      <c r="G65" s="13"/>
      <c r="H65" s="14" t="s">
        <v>21</v>
      </c>
      <c r="I65" s="83"/>
      <c r="J65" s="83"/>
      <c r="K65" s="83"/>
      <c r="L65" s="83"/>
      <c r="M65" s="83"/>
      <c r="N65" s="83"/>
      <c r="O65" s="83"/>
      <c r="P65" s="83"/>
      <c r="Q65" s="84"/>
    </row>
    <row r="66" spans="1:17" ht="15">
      <c r="A66" s="111" t="s">
        <v>4</v>
      </c>
      <c r="B66" s="101"/>
      <c r="C66" s="101">
        <v>175</v>
      </c>
      <c r="D66" s="101">
        <v>1</v>
      </c>
      <c r="E66" s="101">
        <v>0</v>
      </c>
      <c r="F66" s="101">
        <v>174</v>
      </c>
      <c r="G66" s="101"/>
      <c r="H66" s="102" t="s">
        <v>73</v>
      </c>
      <c r="I66" s="98"/>
      <c r="J66" s="98"/>
      <c r="K66" s="98"/>
      <c r="L66" s="98"/>
      <c r="M66" s="98"/>
      <c r="N66" s="98"/>
      <c r="O66" s="98"/>
      <c r="P66" s="98"/>
      <c r="Q66" s="99"/>
    </row>
    <row r="67" spans="1:17" ht="15">
      <c r="A67" s="111" t="s">
        <v>100</v>
      </c>
      <c r="B67" s="101"/>
      <c r="C67" s="101">
        <v>141</v>
      </c>
      <c r="D67" s="101">
        <v>0</v>
      </c>
      <c r="E67" s="101">
        <v>1</v>
      </c>
      <c r="F67" s="101">
        <v>155</v>
      </c>
      <c r="G67" s="101"/>
      <c r="H67" s="102" t="s">
        <v>11</v>
      </c>
      <c r="I67" s="98"/>
      <c r="J67" s="98"/>
      <c r="K67" s="98"/>
      <c r="L67" s="98"/>
      <c r="M67" s="98"/>
      <c r="N67" s="98"/>
      <c r="O67" s="98"/>
      <c r="P67" s="98"/>
      <c r="Q67" s="99"/>
    </row>
    <row r="68" spans="1:17" ht="15">
      <c r="A68" s="111" t="s">
        <v>7</v>
      </c>
      <c r="B68" s="101">
        <v>10</v>
      </c>
      <c r="C68" s="101">
        <v>185</v>
      </c>
      <c r="D68" s="101">
        <v>1</v>
      </c>
      <c r="E68" s="101">
        <v>0</v>
      </c>
      <c r="F68" s="101">
        <v>160</v>
      </c>
      <c r="G68" s="101"/>
      <c r="H68" s="102" t="s">
        <v>3</v>
      </c>
      <c r="I68" s="98"/>
      <c r="J68" s="98"/>
      <c r="K68" s="98"/>
      <c r="L68" s="98"/>
      <c r="M68" s="98"/>
      <c r="N68" s="98"/>
      <c r="O68" s="98"/>
      <c r="P68" s="98"/>
      <c r="Q68" s="99"/>
    </row>
    <row r="69" spans="1:17" ht="15">
      <c r="A69" s="103"/>
      <c r="B69" s="104"/>
      <c r="C69" s="104"/>
      <c r="D69" s="104">
        <f>IF(COUNT(D65:E68)&lt;6,"",SUM(D65:D68))</f>
        <v>4</v>
      </c>
      <c r="E69" s="104">
        <f>IF(COUNT(D65:E68)&lt;6,"",SUM(E65:E68))</f>
        <v>1</v>
      </c>
      <c r="F69" s="104"/>
      <c r="G69" s="104"/>
      <c r="H69" s="105" t="str">
        <f>IF(COUNT(C65:F65)&lt;2,"",IF(C65&gt;F65,A65,IF(C65=F65,"REMIZA",H65)))</f>
        <v>SKN Brno</v>
      </c>
      <c r="I69" s="106"/>
      <c r="J69" s="106"/>
      <c r="K69" s="106"/>
      <c r="L69" s="106"/>
      <c r="M69" s="106"/>
      <c r="N69" s="106"/>
      <c r="O69" s="106"/>
      <c r="P69" s="106"/>
      <c r="Q69" s="107"/>
    </row>
    <row r="70" spans="2:7" ht="15">
      <c r="B70" s="108"/>
      <c r="C70" s="108"/>
      <c r="D70" s="108"/>
      <c r="E70" s="108"/>
      <c r="F70" s="108"/>
      <c r="G70" s="108"/>
    </row>
    <row r="71" spans="1:17" s="82" customFormat="1" ht="15">
      <c r="A71" s="192" t="s">
        <v>76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4"/>
    </row>
    <row r="72" spans="1:17" ht="15">
      <c r="A72" s="96"/>
      <c r="B72" s="97"/>
      <c r="C72" s="97"/>
      <c r="D72" s="97"/>
      <c r="E72" s="97"/>
      <c r="F72" s="97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9"/>
    </row>
    <row r="73" spans="1:17" s="82" customFormat="1" ht="15">
      <c r="A73" s="18" t="s">
        <v>19</v>
      </c>
      <c r="B73" s="13"/>
      <c r="C73" s="13">
        <f>IF(COUNT(B74:G76)&lt;6,"",SUM(B74:C76))</f>
        <v>475</v>
      </c>
      <c r="D73" s="13">
        <v>0</v>
      </c>
      <c r="E73" s="13">
        <v>2</v>
      </c>
      <c r="F73" s="13">
        <f>IF(COUNT(B74:G76)&lt;6,"",SUM(F74:G76))</f>
        <v>579</v>
      </c>
      <c r="G73" s="13"/>
      <c r="H73" s="14" t="s">
        <v>20</v>
      </c>
      <c r="I73" s="83"/>
      <c r="J73" s="12" t="s">
        <v>31</v>
      </c>
      <c r="K73" s="13"/>
      <c r="L73" s="13">
        <f>IF(COUNT(K74:P76)&lt;6,"",SUM(K74:L76))</f>
        <v>462</v>
      </c>
      <c r="M73" s="13">
        <v>2</v>
      </c>
      <c r="N73" s="13">
        <v>0</v>
      </c>
      <c r="O73" s="13">
        <f>IF(COUNT(K74:P76)&lt;6,"",SUM(O74:P76))</f>
        <v>431</v>
      </c>
      <c r="P73" s="13"/>
      <c r="Q73" s="14" t="s">
        <v>16</v>
      </c>
    </row>
    <row r="74" spans="1:17" ht="15">
      <c r="A74" s="111" t="s">
        <v>30</v>
      </c>
      <c r="B74" s="101"/>
      <c r="C74" s="101">
        <v>147</v>
      </c>
      <c r="D74" s="101">
        <v>0</v>
      </c>
      <c r="E74" s="101">
        <v>1</v>
      </c>
      <c r="F74" s="101">
        <v>163</v>
      </c>
      <c r="G74" s="101"/>
      <c r="H74" s="102" t="s">
        <v>4</v>
      </c>
      <c r="I74" s="98"/>
      <c r="J74" s="111" t="s">
        <v>70</v>
      </c>
      <c r="K74" s="101">
        <v>10</v>
      </c>
      <c r="L74" s="101">
        <v>136</v>
      </c>
      <c r="M74" s="101">
        <v>1</v>
      </c>
      <c r="N74" s="101">
        <v>0</v>
      </c>
      <c r="O74" s="101">
        <v>118</v>
      </c>
      <c r="P74" s="101"/>
      <c r="Q74" s="102" t="s">
        <v>2</v>
      </c>
    </row>
    <row r="75" spans="1:17" ht="15">
      <c r="A75" s="111" t="s">
        <v>12</v>
      </c>
      <c r="B75" s="101"/>
      <c r="C75" s="101">
        <v>158</v>
      </c>
      <c r="D75" s="101">
        <v>0</v>
      </c>
      <c r="E75" s="101">
        <v>1</v>
      </c>
      <c r="F75" s="101">
        <v>219</v>
      </c>
      <c r="G75" s="101"/>
      <c r="H75" s="102" t="s">
        <v>100</v>
      </c>
      <c r="I75" s="98"/>
      <c r="J75" s="111" t="s">
        <v>103</v>
      </c>
      <c r="K75" s="101">
        <v>10</v>
      </c>
      <c r="L75" s="101">
        <v>124</v>
      </c>
      <c r="M75" s="101">
        <v>0</v>
      </c>
      <c r="N75" s="101">
        <v>1</v>
      </c>
      <c r="O75" s="101">
        <v>153</v>
      </c>
      <c r="P75" s="101"/>
      <c r="Q75" s="102" t="s">
        <v>69</v>
      </c>
    </row>
    <row r="76" spans="1:17" ht="15">
      <c r="A76" s="111" t="s">
        <v>14</v>
      </c>
      <c r="B76" s="101"/>
      <c r="C76" s="101">
        <v>170</v>
      </c>
      <c r="D76" s="101">
        <v>0</v>
      </c>
      <c r="E76" s="101">
        <v>1</v>
      </c>
      <c r="F76" s="101">
        <v>187</v>
      </c>
      <c r="G76" s="101">
        <v>10</v>
      </c>
      <c r="H76" s="102" t="s">
        <v>7</v>
      </c>
      <c r="I76" s="98"/>
      <c r="J76" s="111" t="s">
        <v>32</v>
      </c>
      <c r="K76" s="101">
        <v>10</v>
      </c>
      <c r="L76" s="101">
        <v>172</v>
      </c>
      <c r="M76" s="101">
        <v>1</v>
      </c>
      <c r="N76" s="101">
        <v>0</v>
      </c>
      <c r="O76" s="101">
        <v>160</v>
      </c>
      <c r="P76" s="101"/>
      <c r="Q76" s="102" t="s">
        <v>66</v>
      </c>
    </row>
    <row r="77" spans="1:17" ht="15">
      <c r="A77" s="103"/>
      <c r="B77" s="104"/>
      <c r="C77" s="104"/>
      <c r="D77" s="104">
        <f>IF(COUNT(D73:E76)&lt;6,"",SUM(D73:D76))</f>
        <v>0</v>
      </c>
      <c r="E77" s="104">
        <f>IF(COUNT(D73:E76)&lt;6,"",SUM(E73:E76))</f>
        <v>5</v>
      </c>
      <c r="F77" s="104"/>
      <c r="G77" s="104"/>
      <c r="H77" s="105" t="str">
        <f>IF(COUNT(C73:F73)&lt;2,"",IF(C73&gt;F73,A73,IF(C73=F73,"REMIZA",H73)))</f>
        <v>SKN Brno</v>
      </c>
      <c r="I77" s="98"/>
      <c r="J77" s="103"/>
      <c r="K77" s="104"/>
      <c r="L77" s="104"/>
      <c r="M77" s="104">
        <f>IF(COUNT(M73:N76)&lt;6,"",SUM(M73:M76))</f>
        <v>4</v>
      </c>
      <c r="N77" s="104">
        <f>IF(COUNT(M73:N76)&lt;6,"",SUM(N73:N76))</f>
        <v>1</v>
      </c>
      <c r="O77" s="104"/>
      <c r="P77" s="104"/>
      <c r="Q77" s="105" t="str">
        <f>IF(COUNT(L73:O73)&lt;2,"",IF(L73&gt;O73,J73,IF(L73=O73,"REMIZA",Q73)))</f>
        <v>I.PSKN Praha ženy</v>
      </c>
    </row>
    <row r="78" spans="1:17" ht="15">
      <c r="A78" s="96"/>
      <c r="B78" s="97"/>
      <c r="C78" s="97"/>
      <c r="D78" s="97"/>
      <c r="E78" s="97"/>
      <c r="F78" s="97"/>
      <c r="G78" s="97"/>
      <c r="H78" s="98"/>
      <c r="I78" s="98"/>
      <c r="J78" s="98"/>
      <c r="K78" s="98"/>
      <c r="L78" s="98"/>
      <c r="M78" s="98"/>
      <c r="N78" s="98"/>
      <c r="O78" s="98"/>
      <c r="P78" s="98"/>
      <c r="Q78" s="99"/>
    </row>
    <row r="79" spans="1:17" s="82" customFormat="1" ht="15">
      <c r="A79" s="18" t="s">
        <v>17</v>
      </c>
      <c r="B79" s="13"/>
      <c r="C79" s="13">
        <f>IF(COUNT(B80:G82)&lt;6,"",SUM(B80:C82))</f>
        <v>489</v>
      </c>
      <c r="D79" s="13">
        <v>0</v>
      </c>
      <c r="E79" s="13">
        <v>2</v>
      </c>
      <c r="F79" s="13">
        <f>IF(COUNT(B80:G82)&lt;6,"",SUM(F80:G82))</f>
        <v>537</v>
      </c>
      <c r="G79" s="13"/>
      <c r="H79" s="14" t="s">
        <v>18</v>
      </c>
      <c r="I79" s="83"/>
      <c r="J79" s="83"/>
      <c r="K79" s="83"/>
      <c r="L79" s="83"/>
      <c r="M79" s="83"/>
      <c r="N79" s="83"/>
      <c r="O79" s="83"/>
      <c r="P79" s="83"/>
      <c r="Q79" s="84"/>
    </row>
    <row r="80" spans="1:17" ht="15">
      <c r="A80" s="111" t="s">
        <v>13</v>
      </c>
      <c r="B80" s="101"/>
      <c r="C80" s="101">
        <v>138</v>
      </c>
      <c r="D80" s="101">
        <v>0</v>
      </c>
      <c r="E80" s="101">
        <v>1</v>
      </c>
      <c r="F80" s="101">
        <v>188</v>
      </c>
      <c r="G80" s="101"/>
      <c r="H80" s="102" t="s">
        <v>6</v>
      </c>
      <c r="I80" s="98"/>
      <c r="J80" s="98"/>
      <c r="K80" s="98"/>
      <c r="L80" s="98"/>
      <c r="M80" s="98"/>
      <c r="N80" s="98"/>
      <c r="O80" s="98"/>
      <c r="P80" s="98"/>
      <c r="Q80" s="99"/>
    </row>
    <row r="81" spans="1:17" ht="15">
      <c r="A81" s="111" t="s">
        <v>10</v>
      </c>
      <c r="B81" s="101">
        <v>10</v>
      </c>
      <c r="C81" s="101">
        <v>162</v>
      </c>
      <c r="D81" s="101">
        <v>1</v>
      </c>
      <c r="E81" s="101">
        <v>0</v>
      </c>
      <c r="F81" s="101">
        <v>147</v>
      </c>
      <c r="G81" s="101"/>
      <c r="H81" s="102" t="s">
        <v>94</v>
      </c>
      <c r="I81" s="98"/>
      <c r="J81" s="98"/>
      <c r="K81" s="98"/>
      <c r="L81" s="98"/>
      <c r="M81" s="98"/>
      <c r="N81" s="98"/>
      <c r="O81" s="98"/>
      <c r="P81" s="98"/>
      <c r="Q81" s="99"/>
    </row>
    <row r="82" spans="1:17" ht="15">
      <c r="A82" s="111" t="s">
        <v>71</v>
      </c>
      <c r="B82" s="101"/>
      <c r="C82" s="101">
        <v>179</v>
      </c>
      <c r="D82" s="101">
        <v>0</v>
      </c>
      <c r="E82" s="101">
        <v>1</v>
      </c>
      <c r="F82" s="101">
        <v>192</v>
      </c>
      <c r="G82" s="101">
        <v>10</v>
      </c>
      <c r="H82" s="102" t="s">
        <v>15</v>
      </c>
      <c r="I82" s="98"/>
      <c r="J82" s="98"/>
      <c r="K82" s="98"/>
      <c r="L82" s="98"/>
      <c r="M82" s="98"/>
      <c r="N82" s="98"/>
      <c r="O82" s="98"/>
      <c r="P82" s="98"/>
      <c r="Q82" s="99"/>
    </row>
    <row r="83" spans="1:17" ht="15">
      <c r="A83" s="103"/>
      <c r="B83" s="104"/>
      <c r="C83" s="104"/>
      <c r="D83" s="104">
        <f>IF(COUNT(D79:E82)&lt;6,"",SUM(D79:D82))</f>
        <v>1</v>
      </c>
      <c r="E83" s="104">
        <f>IF(COUNT(D79:E82)&lt;6,"",SUM(E79:E82))</f>
        <v>4</v>
      </c>
      <c r="F83" s="104"/>
      <c r="G83" s="104"/>
      <c r="H83" s="105" t="str">
        <f>IF(COUNT(C79:F79)&lt;2,"",IF(C79&gt;F79,A79,IF(C79=F79,"REMIZA",H79)))</f>
        <v>SKIVELO Olomouc "A"</v>
      </c>
      <c r="I83" s="106"/>
      <c r="J83" s="106"/>
      <c r="K83" s="106"/>
      <c r="L83" s="106"/>
      <c r="M83" s="106"/>
      <c r="N83" s="106"/>
      <c r="O83" s="106"/>
      <c r="P83" s="106"/>
      <c r="Q83" s="107"/>
    </row>
    <row r="84" spans="1:17" ht="36.75" customHeight="1">
      <c r="A84" s="109"/>
      <c r="B84" s="110"/>
      <c r="C84" s="110"/>
      <c r="D84" s="110"/>
      <c r="E84" s="110"/>
      <c r="F84" s="110"/>
      <c r="G84" s="110"/>
      <c r="H84" s="110"/>
      <c r="I84" s="98"/>
      <c r="J84" s="98"/>
      <c r="K84" s="98"/>
      <c r="L84" s="98"/>
      <c r="M84" s="98"/>
      <c r="N84" s="98"/>
      <c r="O84" s="98"/>
      <c r="P84" s="98"/>
      <c r="Q84" s="99"/>
    </row>
    <row r="85" spans="1:17" s="82" customFormat="1" ht="15">
      <c r="A85" s="192" t="s">
        <v>77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4"/>
    </row>
    <row r="86" spans="1:17" ht="15">
      <c r="A86" s="96"/>
      <c r="B86" s="97"/>
      <c r="C86" s="97"/>
      <c r="D86" s="97"/>
      <c r="E86" s="97"/>
      <c r="F86" s="97"/>
      <c r="G86" s="97"/>
      <c r="H86" s="98"/>
      <c r="I86" s="98"/>
      <c r="J86" s="98"/>
      <c r="K86" s="98"/>
      <c r="L86" s="98"/>
      <c r="M86" s="98"/>
      <c r="N86" s="98"/>
      <c r="O86" s="98"/>
      <c r="P86" s="98"/>
      <c r="Q86" s="99"/>
    </row>
    <row r="87" spans="1:17" s="82" customFormat="1" ht="15">
      <c r="A87" s="18" t="s">
        <v>18</v>
      </c>
      <c r="B87" s="13"/>
      <c r="C87" s="13">
        <f>IF(COUNT(B88:G90)&lt;6,"",SUM(B88:C90))</f>
        <v>461</v>
      </c>
      <c r="D87" s="13">
        <v>2</v>
      </c>
      <c r="E87" s="13">
        <v>0</v>
      </c>
      <c r="F87" s="13">
        <f>IF(COUNT(B88:G90)&lt;6,"",SUM(F88:G90))</f>
        <v>415</v>
      </c>
      <c r="G87" s="13"/>
      <c r="H87" s="14" t="s">
        <v>31</v>
      </c>
      <c r="I87" s="83"/>
      <c r="J87" s="18" t="s">
        <v>20</v>
      </c>
      <c r="K87" s="13"/>
      <c r="L87" s="13">
        <f>IF(COUNT(K88:P90)&lt;6,"",SUM(K88:L90))</f>
        <v>480</v>
      </c>
      <c r="M87" s="13">
        <v>0</v>
      </c>
      <c r="N87" s="13">
        <v>2</v>
      </c>
      <c r="O87" s="13">
        <f>IF(COUNT(K88:P90)&lt;6,"",SUM(O88:P90))</f>
        <v>482</v>
      </c>
      <c r="P87" s="13"/>
      <c r="Q87" s="14" t="s">
        <v>17</v>
      </c>
    </row>
    <row r="88" spans="1:17" ht="15">
      <c r="A88" s="111" t="s">
        <v>28</v>
      </c>
      <c r="B88" s="101"/>
      <c r="C88" s="101">
        <v>195</v>
      </c>
      <c r="D88" s="101">
        <v>1</v>
      </c>
      <c r="E88" s="101">
        <v>0</v>
      </c>
      <c r="F88" s="101">
        <v>128</v>
      </c>
      <c r="G88" s="101">
        <v>10</v>
      </c>
      <c r="H88" s="102" t="s">
        <v>33</v>
      </c>
      <c r="I88" s="98"/>
      <c r="J88" s="111" t="s">
        <v>100</v>
      </c>
      <c r="K88" s="101"/>
      <c r="L88" s="101">
        <v>146</v>
      </c>
      <c r="M88" s="101">
        <v>1</v>
      </c>
      <c r="N88" s="101">
        <v>0</v>
      </c>
      <c r="O88" s="101">
        <v>141</v>
      </c>
      <c r="P88" s="101"/>
      <c r="Q88" s="102" t="s">
        <v>71</v>
      </c>
    </row>
    <row r="89" spans="1:17" ht="15">
      <c r="A89" s="111" t="s">
        <v>6</v>
      </c>
      <c r="B89" s="101"/>
      <c r="C89" s="101">
        <v>113</v>
      </c>
      <c r="D89" s="101">
        <v>0</v>
      </c>
      <c r="E89" s="101">
        <v>1</v>
      </c>
      <c r="F89" s="101">
        <v>159</v>
      </c>
      <c r="G89" s="101">
        <v>10</v>
      </c>
      <c r="H89" s="102" t="s">
        <v>32</v>
      </c>
      <c r="I89" s="98"/>
      <c r="J89" s="111" t="s">
        <v>7</v>
      </c>
      <c r="K89" s="101">
        <v>10</v>
      </c>
      <c r="L89" s="101">
        <v>157</v>
      </c>
      <c r="M89" s="101">
        <v>0</v>
      </c>
      <c r="N89" s="101">
        <v>1</v>
      </c>
      <c r="O89" s="101">
        <v>192</v>
      </c>
      <c r="P89" s="101">
        <v>10</v>
      </c>
      <c r="Q89" s="102" t="s">
        <v>10</v>
      </c>
    </row>
    <row r="90" spans="1:17" ht="15">
      <c r="A90" s="111" t="s">
        <v>94</v>
      </c>
      <c r="B90" s="101"/>
      <c r="C90" s="101">
        <v>153</v>
      </c>
      <c r="D90" s="101">
        <v>1</v>
      </c>
      <c r="E90" s="101">
        <v>0</v>
      </c>
      <c r="F90" s="101">
        <v>98</v>
      </c>
      <c r="G90" s="101">
        <v>10</v>
      </c>
      <c r="H90" s="102" t="s">
        <v>70</v>
      </c>
      <c r="I90" s="98"/>
      <c r="J90" s="111" t="s">
        <v>4</v>
      </c>
      <c r="K90" s="101"/>
      <c r="L90" s="101">
        <v>167</v>
      </c>
      <c r="M90" s="101">
        <v>1</v>
      </c>
      <c r="N90" s="101">
        <v>0</v>
      </c>
      <c r="O90" s="101">
        <v>139</v>
      </c>
      <c r="P90" s="101"/>
      <c r="Q90" s="102" t="s">
        <v>5</v>
      </c>
    </row>
    <row r="91" spans="1:17" ht="15">
      <c r="A91" s="103"/>
      <c r="B91" s="104"/>
      <c r="C91" s="104"/>
      <c r="D91" s="104">
        <f>IF(COUNT(D87:E90)&lt;6,"",SUM(D87:D90))</f>
        <v>4</v>
      </c>
      <c r="E91" s="104">
        <f>IF(COUNT(D87:E90)&lt;6,"",SUM(E87:E90))</f>
        <v>1</v>
      </c>
      <c r="F91" s="104"/>
      <c r="G91" s="104"/>
      <c r="H91" s="105" t="str">
        <f>IF(COUNT(C87:F87)&lt;2,"",IF(C87&gt;F87,A87,IF(C87=F87,"REMIZA",H87)))</f>
        <v>SKIVELO Olomouc "A"</v>
      </c>
      <c r="I91" s="98"/>
      <c r="J91" s="103"/>
      <c r="K91" s="104"/>
      <c r="L91" s="104"/>
      <c r="M91" s="104">
        <f>IF(COUNT(M87:N90)&lt;6,"",SUM(M87:M90))</f>
        <v>2</v>
      </c>
      <c r="N91" s="104">
        <f>IF(COUNT(M87:N90)&lt;6,"",SUM(N87:N90))</f>
        <v>3</v>
      </c>
      <c r="O91" s="104"/>
      <c r="P91" s="104"/>
      <c r="Q91" s="105" t="str">
        <f>IF(COUNT(L87:O87)&lt;2,"",IF(L87&gt;O87,J87,IF(L87=O87,"REMIZA",Q87)))</f>
        <v>SSK Vítkovice</v>
      </c>
    </row>
    <row r="92" spans="1:17" ht="15">
      <c r="A92" s="96"/>
      <c r="B92" s="97"/>
      <c r="C92" s="97"/>
      <c r="D92" s="97"/>
      <c r="E92" s="97"/>
      <c r="F92" s="97"/>
      <c r="G92" s="97"/>
      <c r="H92" s="98"/>
      <c r="I92" s="98"/>
      <c r="J92" s="98"/>
      <c r="K92" s="98"/>
      <c r="L92" s="98"/>
      <c r="M92" s="98"/>
      <c r="N92" s="98"/>
      <c r="O92" s="98"/>
      <c r="P92" s="98"/>
      <c r="Q92" s="99"/>
    </row>
    <row r="93" spans="1:17" s="82" customFormat="1" ht="15">
      <c r="A93" s="18" t="s">
        <v>21</v>
      </c>
      <c r="B93" s="13"/>
      <c r="C93" s="13">
        <f>IF(COUNT(B94:G96)&lt;6,"",SUM(B94:C96))</f>
        <v>418</v>
      </c>
      <c r="D93" s="13">
        <v>0</v>
      </c>
      <c r="E93" s="13">
        <v>2</v>
      </c>
      <c r="F93" s="13">
        <f>IF(COUNT(B94:G96)&lt;6,"",SUM(F94:G96))</f>
        <v>552</v>
      </c>
      <c r="G93" s="13"/>
      <c r="H93" s="14" t="s">
        <v>19</v>
      </c>
      <c r="I93" s="83"/>
      <c r="J93" s="83"/>
      <c r="K93" s="83"/>
      <c r="L93" s="83"/>
      <c r="M93" s="83"/>
      <c r="N93" s="83"/>
      <c r="O93" s="83"/>
      <c r="P93" s="83"/>
      <c r="Q93" s="84"/>
    </row>
    <row r="94" spans="1:17" ht="15">
      <c r="A94" s="111" t="s">
        <v>104</v>
      </c>
      <c r="B94" s="101"/>
      <c r="C94" s="101">
        <v>139</v>
      </c>
      <c r="D94" s="101">
        <v>0</v>
      </c>
      <c r="E94" s="101">
        <v>1</v>
      </c>
      <c r="F94" s="101">
        <v>171</v>
      </c>
      <c r="G94" s="101"/>
      <c r="H94" s="102" t="s">
        <v>95</v>
      </c>
      <c r="I94" s="98"/>
      <c r="J94" s="98"/>
      <c r="K94" s="98"/>
      <c r="L94" s="98"/>
      <c r="M94" s="98"/>
      <c r="N94" s="98"/>
      <c r="O94" s="98"/>
      <c r="P94" s="98"/>
      <c r="Q94" s="99"/>
    </row>
    <row r="95" spans="1:17" ht="15">
      <c r="A95" s="111" t="s">
        <v>73</v>
      </c>
      <c r="B95" s="101"/>
      <c r="C95" s="101">
        <v>109</v>
      </c>
      <c r="D95" s="101">
        <v>0</v>
      </c>
      <c r="E95" s="101">
        <v>1</v>
      </c>
      <c r="F95" s="101">
        <v>191</v>
      </c>
      <c r="G95" s="101"/>
      <c r="H95" s="102" t="s">
        <v>12</v>
      </c>
      <c r="I95" s="98"/>
      <c r="J95" s="98"/>
      <c r="K95" s="98"/>
      <c r="L95" s="98"/>
      <c r="M95" s="98"/>
      <c r="N95" s="98"/>
      <c r="O95" s="98"/>
      <c r="P95" s="98"/>
      <c r="Q95" s="99"/>
    </row>
    <row r="96" spans="1:17" ht="15">
      <c r="A96" s="111" t="s">
        <v>11</v>
      </c>
      <c r="B96" s="101"/>
      <c r="C96" s="101">
        <v>170</v>
      </c>
      <c r="D96" s="101">
        <v>0</v>
      </c>
      <c r="E96" s="101">
        <v>1</v>
      </c>
      <c r="F96" s="101">
        <v>190</v>
      </c>
      <c r="G96" s="101"/>
      <c r="H96" s="102" t="s">
        <v>14</v>
      </c>
      <c r="I96" s="98"/>
      <c r="J96" s="98"/>
      <c r="K96" s="98"/>
      <c r="L96" s="98"/>
      <c r="M96" s="98"/>
      <c r="N96" s="98"/>
      <c r="O96" s="98"/>
      <c r="P96" s="98"/>
      <c r="Q96" s="99"/>
    </row>
    <row r="97" spans="1:17" ht="15">
      <c r="A97" s="103"/>
      <c r="B97" s="104"/>
      <c r="C97" s="104"/>
      <c r="D97" s="104">
        <f>IF(COUNT(D93:E96)&lt;6,"",SUM(D93:D96))</f>
        <v>0</v>
      </c>
      <c r="E97" s="104">
        <f>IF(COUNT(D93:E96)&lt;6,"",SUM(E93:E96))</f>
        <v>5</v>
      </c>
      <c r="F97" s="104"/>
      <c r="G97" s="104"/>
      <c r="H97" s="105" t="str">
        <f>IF(COUNT(C93:F93)&lt;2,"",IF(C93&gt;F93,A93,IF(C93=F93,"REMIZA",H93)))</f>
        <v>I.PSKN Praha "A"</v>
      </c>
      <c r="I97" s="106"/>
      <c r="J97" s="106"/>
      <c r="K97" s="106"/>
      <c r="L97" s="106"/>
      <c r="M97" s="106"/>
      <c r="N97" s="106"/>
      <c r="O97" s="106"/>
      <c r="P97" s="106"/>
      <c r="Q97" s="107"/>
    </row>
  </sheetData>
  <sheetProtection/>
  <mergeCells count="7">
    <mergeCell ref="A85:Q85"/>
    <mergeCell ref="A1:Q1"/>
    <mergeCell ref="A15:Q15"/>
    <mergeCell ref="A29:Q29"/>
    <mergeCell ref="A43:Q43"/>
    <mergeCell ref="A57:Q57"/>
    <mergeCell ref="A71:Q71"/>
  </mergeCells>
  <printOptions/>
  <pageMargins left="0.7" right="0.7" top="0.787401575" bottom="0.787401575" header="0.3" footer="0.3"/>
  <pageSetup horizontalDpi="1200" verticalDpi="12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N29"/>
  <sheetViews>
    <sheetView showGridLines="0" zoomScale="75" zoomScaleNormal="75" zoomScalePageLayoutView="0" workbookViewId="0" topLeftCell="A1">
      <selection activeCell="J40" sqref="J40"/>
    </sheetView>
  </sheetViews>
  <sheetFormatPr defaultColWidth="8.8515625" defaultRowHeight="15"/>
  <cols>
    <col min="1" max="1" width="5.57421875" style="11" customWidth="1"/>
    <col min="2" max="3" width="20.57421875" style="0" customWidth="1"/>
    <col min="4" max="9" width="5.57421875" style="11" customWidth="1"/>
    <col min="10" max="10" width="8.57421875" style="27" customWidth="1"/>
    <col min="11" max="11" width="8.57421875" style="20" customWidth="1"/>
    <col min="12" max="13" width="5.57421875" style="27" customWidth="1"/>
    <col min="14" max="14" width="5.57421875" style="28" customWidth="1"/>
  </cols>
  <sheetData>
    <row r="1" spans="1:14" ht="15">
      <c r="A1" s="195" t="s">
        <v>52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2:14" s="29" customFormat="1" ht="15" customHeight="1" thickBot="1">
      <c r="B2" s="29" t="s">
        <v>57</v>
      </c>
      <c r="C2" s="29" t="s">
        <v>58</v>
      </c>
      <c r="D2" s="29" t="s">
        <v>59</v>
      </c>
      <c r="E2" s="29" t="s">
        <v>60</v>
      </c>
      <c r="F2" s="29" t="s">
        <v>61</v>
      </c>
      <c r="G2" s="29" t="s">
        <v>62</v>
      </c>
      <c r="H2" s="29" t="s">
        <v>63</v>
      </c>
      <c r="I2" s="29" t="s">
        <v>64</v>
      </c>
      <c r="J2" s="30" t="s">
        <v>53</v>
      </c>
      <c r="K2" s="31" t="s">
        <v>54</v>
      </c>
      <c r="L2" s="30" t="s">
        <v>55</v>
      </c>
      <c r="M2" s="30" t="s">
        <v>56</v>
      </c>
      <c r="N2" s="29" t="s">
        <v>9</v>
      </c>
    </row>
    <row r="3" spans="1:14" ht="15">
      <c r="A3" s="52" t="s">
        <v>35</v>
      </c>
      <c r="B3" s="49" t="s">
        <v>94</v>
      </c>
      <c r="C3" s="49" t="s">
        <v>18</v>
      </c>
      <c r="D3" s="41">
        <v>157</v>
      </c>
      <c r="E3" s="42">
        <v>190</v>
      </c>
      <c r="F3" s="42">
        <v>198</v>
      </c>
      <c r="G3" s="42">
        <v>193</v>
      </c>
      <c r="H3" s="42">
        <v>161</v>
      </c>
      <c r="I3" s="43">
        <v>143</v>
      </c>
      <c r="J3" s="64">
        <f aca="true" t="shared" si="0" ref="J3:J20">SUM(D3:I3)</f>
        <v>1042</v>
      </c>
      <c r="K3" s="67">
        <f aca="true" t="shared" si="1" ref="K3:K20">AVERAGE(D3:I3)</f>
        <v>173.66666666666666</v>
      </c>
      <c r="L3" s="38">
        <f aca="true" t="shared" si="2" ref="L3:L20">MAX(D3:I3)</f>
        <v>198</v>
      </c>
      <c r="M3" s="38">
        <f aca="true" t="shared" si="3" ref="M3:M20">MIN(D3:I3)</f>
        <v>143</v>
      </c>
      <c r="N3" s="35">
        <v>5</v>
      </c>
    </row>
    <row r="4" spans="1:14" ht="15">
      <c r="A4" s="53" t="s">
        <v>36</v>
      </c>
      <c r="B4" s="50" t="s">
        <v>65</v>
      </c>
      <c r="C4" s="50" t="s">
        <v>17</v>
      </c>
      <c r="D4" s="44">
        <v>169</v>
      </c>
      <c r="E4" s="6">
        <v>167</v>
      </c>
      <c r="F4" s="6">
        <v>171</v>
      </c>
      <c r="G4" s="6">
        <v>159</v>
      </c>
      <c r="H4" s="6"/>
      <c r="I4" s="45">
        <v>122</v>
      </c>
      <c r="J4" s="65">
        <f t="shared" si="0"/>
        <v>788</v>
      </c>
      <c r="K4" s="68">
        <f t="shared" si="1"/>
        <v>157.6</v>
      </c>
      <c r="L4" s="39">
        <f t="shared" si="2"/>
        <v>171</v>
      </c>
      <c r="M4" s="39">
        <f t="shared" si="3"/>
        <v>122</v>
      </c>
      <c r="N4" s="36">
        <v>3</v>
      </c>
    </row>
    <row r="5" spans="1:14" ht="15">
      <c r="A5" s="53" t="s">
        <v>37</v>
      </c>
      <c r="B5" s="50" t="s">
        <v>69</v>
      </c>
      <c r="C5" s="50" t="s">
        <v>16</v>
      </c>
      <c r="D5" s="44">
        <v>121</v>
      </c>
      <c r="E5" s="6"/>
      <c r="F5" s="6">
        <v>152</v>
      </c>
      <c r="G5" s="6">
        <v>167</v>
      </c>
      <c r="H5" s="6">
        <v>180</v>
      </c>
      <c r="I5" s="45">
        <v>161</v>
      </c>
      <c r="J5" s="65">
        <f t="shared" si="0"/>
        <v>781</v>
      </c>
      <c r="K5" s="68">
        <f t="shared" si="1"/>
        <v>156.2</v>
      </c>
      <c r="L5" s="39">
        <f t="shared" si="2"/>
        <v>180</v>
      </c>
      <c r="M5" s="39">
        <f t="shared" si="3"/>
        <v>121</v>
      </c>
      <c r="N5" s="36">
        <v>3</v>
      </c>
    </row>
    <row r="6" spans="1:14" ht="15">
      <c r="A6" s="53" t="s">
        <v>38</v>
      </c>
      <c r="B6" s="50" t="s">
        <v>30</v>
      </c>
      <c r="C6" s="50" t="s">
        <v>19</v>
      </c>
      <c r="D6" s="44">
        <v>166</v>
      </c>
      <c r="E6" s="6">
        <v>165</v>
      </c>
      <c r="F6" s="6">
        <v>127</v>
      </c>
      <c r="G6" s="6">
        <v>123</v>
      </c>
      <c r="H6" s="6">
        <v>156</v>
      </c>
      <c r="I6" s="45"/>
      <c r="J6" s="65">
        <f t="shared" si="0"/>
        <v>737</v>
      </c>
      <c r="K6" s="68">
        <f t="shared" si="1"/>
        <v>147.4</v>
      </c>
      <c r="L6" s="39">
        <f t="shared" si="2"/>
        <v>166</v>
      </c>
      <c r="M6" s="39">
        <f t="shared" si="3"/>
        <v>123</v>
      </c>
      <c r="N6" s="36">
        <v>3</v>
      </c>
    </row>
    <row r="7" spans="1:14" ht="15">
      <c r="A7" s="53" t="s">
        <v>39</v>
      </c>
      <c r="B7" s="50" t="s">
        <v>66</v>
      </c>
      <c r="C7" s="50" t="s">
        <v>16</v>
      </c>
      <c r="D7" s="44">
        <v>141</v>
      </c>
      <c r="E7" s="6">
        <v>181</v>
      </c>
      <c r="F7" s="6">
        <v>107</v>
      </c>
      <c r="G7" s="6">
        <v>179</v>
      </c>
      <c r="H7" s="6">
        <v>127</v>
      </c>
      <c r="I7" s="45"/>
      <c r="J7" s="65">
        <f t="shared" si="0"/>
        <v>735</v>
      </c>
      <c r="K7" s="68">
        <f t="shared" si="1"/>
        <v>147</v>
      </c>
      <c r="L7" s="39">
        <f t="shared" si="2"/>
        <v>181</v>
      </c>
      <c r="M7" s="39">
        <f t="shared" si="3"/>
        <v>107</v>
      </c>
      <c r="N7" s="36">
        <v>2</v>
      </c>
    </row>
    <row r="8" spans="1:14" ht="15">
      <c r="A8" s="53" t="s">
        <v>40</v>
      </c>
      <c r="B8" s="50" t="s">
        <v>71</v>
      </c>
      <c r="C8" s="50" t="s">
        <v>17</v>
      </c>
      <c r="D8" s="44">
        <v>116</v>
      </c>
      <c r="E8" s="6"/>
      <c r="F8" s="6">
        <v>143</v>
      </c>
      <c r="G8" s="6">
        <v>178</v>
      </c>
      <c r="H8" s="6">
        <v>151</v>
      </c>
      <c r="I8" s="45"/>
      <c r="J8" s="65">
        <f t="shared" si="0"/>
        <v>588</v>
      </c>
      <c r="K8" s="68">
        <f t="shared" si="1"/>
        <v>147</v>
      </c>
      <c r="L8" s="39">
        <f t="shared" si="2"/>
        <v>178</v>
      </c>
      <c r="M8" s="39">
        <f t="shared" si="3"/>
        <v>116</v>
      </c>
      <c r="N8" s="36">
        <v>3</v>
      </c>
    </row>
    <row r="9" spans="1:14" ht="15">
      <c r="A9" s="53" t="s">
        <v>41</v>
      </c>
      <c r="B9" s="50" t="s">
        <v>14</v>
      </c>
      <c r="C9" s="50" t="s">
        <v>19</v>
      </c>
      <c r="D9" s="44">
        <v>172</v>
      </c>
      <c r="E9" s="6">
        <v>161</v>
      </c>
      <c r="F9" s="6">
        <v>135</v>
      </c>
      <c r="G9" s="6">
        <v>121</v>
      </c>
      <c r="H9" s="6"/>
      <c r="I9" s="45">
        <v>126</v>
      </c>
      <c r="J9" s="65">
        <f t="shared" si="0"/>
        <v>715</v>
      </c>
      <c r="K9" s="68">
        <f t="shared" si="1"/>
        <v>143</v>
      </c>
      <c r="L9" s="39">
        <f t="shared" si="2"/>
        <v>172</v>
      </c>
      <c r="M9" s="39">
        <f t="shared" si="3"/>
        <v>121</v>
      </c>
      <c r="N9" s="36">
        <v>3</v>
      </c>
    </row>
    <row r="10" spans="1:14" ht="15">
      <c r="A10" s="53" t="s">
        <v>42</v>
      </c>
      <c r="B10" s="50" t="s">
        <v>12</v>
      </c>
      <c r="C10" s="50" t="s">
        <v>19</v>
      </c>
      <c r="D10" s="44">
        <v>137</v>
      </c>
      <c r="E10" s="6"/>
      <c r="F10" s="6">
        <v>129</v>
      </c>
      <c r="G10" s="6">
        <v>136</v>
      </c>
      <c r="H10" s="6">
        <v>169</v>
      </c>
      <c r="I10" s="45">
        <v>143</v>
      </c>
      <c r="J10" s="65">
        <f t="shared" si="0"/>
        <v>714</v>
      </c>
      <c r="K10" s="68">
        <f t="shared" si="1"/>
        <v>142.8</v>
      </c>
      <c r="L10" s="39">
        <f t="shared" si="2"/>
        <v>169</v>
      </c>
      <c r="M10" s="39">
        <f t="shared" si="3"/>
        <v>129</v>
      </c>
      <c r="N10" s="36">
        <v>4</v>
      </c>
    </row>
    <row r="11" spans="1:14" ht="15">
      <c r="A11" s="53" t="s">
        <v>43</v>
      </c>
      <c r="B11" s="50" t="s">
        <v>73</v>
      </c>
      <c r="C11" s="50" t="s">
        <v>21</v>
      </c>
      <c r="D11" s="44">
        <v>130</v>
      </c>
      <c r="E11" s="6">
        <v>125</v>
      </c>
      <c r="F11" s="6">
        <v>150</v>
      </c>
      <c r="G11" s="6">
        <v>157</v>
      </c>
      <c r="H11" s="6">
        <v>142</v>
      </c>
      <c r="I11" s="45">
        <v>151</v>
      </c>
      <c r="J11" s="65">
        <f t="shared" si="0"/>
        <v>855</v>
      </c>
      <c r="K11" s="68">
        <f t="shared" si="1"/>
        <v>142.5</v>
      </c>
      <c r="L11" s="39">
        <f t="shared" si="2"/>
        <v>157</v>
      </c>
      <c r="M11" s="39">
        <f t="shared" si="3"/>
        <v>125</v>
      </c>
      <c r="N11" s="36">
        <v>3</v>
      </c>
    </row>
    <row r="12" spans="1:14" ht="15">
      <c r="A12" s="53" t="s">
        <v>44</v>
      </c>
      <c r="B12" s="50" t="s">
        <v>28</v>
      </c>
      <c r="C12" s="50" t="s">
        <v>18</v>
      </c>
      <c r="D12" s="44">
        <v>141</v>
      </c>
      <c r="E12" s="6">
        <v>134</v>
      </c>
      <c r="F12" s="6">
        <v>135</v>
      </c>
      <c r="G12" s="6">
        <v>166</v>
      </c>
      <c r="H12" s="6">
        <v>120</v>
      </c>
      <c r="I12" s="45">
        <v>154</v>
      </c>
      <c r="J12" s="65">
        <f t="shared" si="0"/>
        <v>850</v>
      </c>
      <c r="K12" s="68">
        <f t="shared" si="1"/>
        <v>141.66666666666666</v>
      </c>
      <c r="L12" s="39">
        <f t="shared" si="2"/>
        <v>166</v>
      </c>
      <c r="M12" s="39">
        <f t="shared" si="3"/>
        <v>120</v>
      </c>
      <c r="N12" s="36">
        <v>3</v>
      </c>
    </row>
    <row r="13" spans="1:14" ht="15">
      <c r="A13" s="53" t="s">
        <v>45</v>
      </c>
      <c r="B13" s="50" t="s">
        <v>13</v>
      </c>
      <c r="C13" s="50" t="s">
        <v>17</v>
      </c>
      <c r="D13" s="44"/>
      <c r="E13" s="6">
        <v>144</v>
      </c>
      <c r="F13" s="6"/>
      <c r="G13" s="6">
        <v>177</v>
      </c>
      <c r="H13" s="6">
        <v>109</v>
      </c>
      <c r="I13" s="45">
        <v>135</v>
      </c>
      <c r="J13" s="65">
        <f t="shared" si="0"/>
        <v>565</v>
      </c>
      <c r="K13" s="68">
        <f t="shared" si="1"/>
        <v>141.25</v>
      </c>
      <c r="L13" s="39">
        <f t="shared" si="2"/>
        <v>177</v>
      </c>
      <c r="M13" s="39">
        <f t="shared" si="3"/>
        <v>109</v>
      </c>
      <c r="N13" s="36">
        <v>2</v>
      </c>
    </row>
    <row r="14" spans="1:14" ht="15">
      <c r="A14" s="53" t="s">
        <v>46</v>
      </c>
      <c r="B14" s="50" t="s">
        <v>96</v>
      </c>
      <c r="C14" s="50" t="s">
        <v>21</v>
      </c>
      <c r="D14" s="44">
        <v>145</v>
      </c>
      <c r="E14" s="6">
        <v>98</v>
      </c>
      <c r="F14" s="6">
        <v>126</v>
      </c>
      <c r="G14" s="6">
        <v>179</v>
      </c>
      <c r="H14" s="6">
        <v>176</v>
      </c>
      <c r="I14" s="45">
        <v>112</v>
      </c>
      <c r="J14" s="65">
        <f t="shared" si="0"/>
        <v>836</v>
      </c>
      <c r="K14" s="68">
        <f t="shared" si="1"/>
        <v>139.33333333333334</v>
      </c>
      <c r="L14" s="39">
        <f t="shared" si="2"/>
        <v>179</v>
      </c>
      <c r="M14" s="39">
        <f t="shared" si="3"/>
        <v>98</v>
      </c>
      <c r="N14" s="36">
        <v>2</v>
      </c>
    </row>
    <row r="15" spans="1:14" ht="15">
      <c r="A15" s="53" t="s">
        <v>47</v>
      </c>
      <c r="B15" s="50" t="s">
        <v>3</v>
      </c>
      <c r="C15" s="50" t="s">
        <v>21</v>
      </c>
      <c r="D15" s="44">
        <v>99</v>
      </c>
      <c r="E15" s="6">
        <v>141</v>
      </c>
      <c r="F15" s="6">
        <v>145</v>
      </c>
      <c r="G15" s="6">
        <v>140</v>
      </c>
      <c r="H15" s="6">
        <v>153</v>
      </c>
      <c r="I15" s="45">
        <v>116</v>
      </c>
      <c r="J15" s="65">
        <f t="shared" si="0"/>
        <v>794</v>
      </c>
      <c r="K15" s="68">
        <f t="shared" si="1"/>
        <v>132.33333333333334</v>
      </c>
      <c r="L15" s="39">
        <f t="shared" si="2"/>
        <v>153</v>
      </c>
      <c r="M15" s="39">
        <f t="shared" si="3"/>
        <v>99</v>
      </c>
      <c r="N15" s="36">
        <v>2</v>
      </c>
    </row>
    <row r="16" spans="1:14" ht="15">
      <c r="A16" s="53" t="s">
        <v>48</v>
      </c>
      <c r="B16" s="50" t="s">
        <v>34</v>
      </c>
      <c r="C16" s="50" t="s">
        <v>16</v>
      </c>
      <c r="D16" s="44">
        <v>161</v>
      </c>
      <c r="E16" s="6">
        <v>119</v>
      </c>
      <c r="F16" s="6"/>
      <c r="G16" s="6">
        <v>118</v>
      </c>
      <c r="H16" s="6"/>
      <c r="I16" s="45">
        <v>119</v>
      </c>
      <c r="J16" s="65">
        <f t="shared" si="0"/>
        <v>517</v>
      </c>
      <c r="K16" s="68">
        <f t="shared" si="1"/>
        <v>129.25</v>
      </c>
      <c r="L16" s="39">
        <f t="shared" si="2"/>
        <v>161</v>
      </c>
      <c r="M16" s="39">
        <f t="shared" si="3"/>
        <v>118</v>
      </c>
      <c r="N16" s="36">
        <v>1</v>
      </c>
    </row>
    <row r="17" spans="1:14" ht="15">
      <c r="A17" s="53" t="s">
        <v>49</v>
      </c>
      <c r="B17" s="50" t="s">
        <v>4</v>
      </c>
      <c r="C17" s="50" t="s">
        <v>20</v>
      </c>
      <c r="D17" s="44">
        <v>136</v>
      </c>
      <c r="E17" s="6">
        <v>104</v>
      </c>
      <c r="F17" s="6">
        <v>156</v>
      </c>
      <c r="G17" s="6">
        <v>125</v>
      </c>
      <c r="H17" s="6">
        <v>129</v>
      </c>
      <c r="I17" s="45">
        <v>116</v>
      </c>
      <c r="J17" s="65">
        <f t="shared" si="0"/>
        <v>766</v>
      </c>
      <c r="K17" s="68">
        <f t="shared" si="1"/>
        <v>127.66666666666667</v>
      </c>
      <c r="L17" s="39">
        <f t="shared" si="2"/>
        <v>156</v>
      </c>
      <c r="M17" s="39">
        <f t="shared" si="3"/>
        <v>104</v>
      </c>
      <c r="N17" s="36">
        <v>1</v>
      </c>
    </row>
    <row r="18" spans="1:14" ht="15">
      <c r="A18" s="53" t="s">
        <v>50</v>
      </c>
      <c r="B18" s="50" t="s">
        <v>29</v>
      </c>
      <c r="C18" s="50" t="s">
        <v>19</v>
      </c>
      <c r="D18" s="44"/>
      <c r="E18" s="6">
        <v>102</v>
      </c>
      <c r="F18" s="6"/>
      <c r="G18" s="6"/>
      <c r="H18" s="6">
        <v>157</v>
      </c>
      <c r="I18" s="45">
        <v>114</v>
      </c>
      <c r="J18" s="65">
        <f t="shared" si="0"/>
        <v>373</v>
      </c>
      <c r="K18" s="68">
        <f t="shared" si="1"/>
        <v>124.33333333333333</v>
      </c>
      <c r="L18" s="39">
        <f t="shared" si="2"/>
        <v>157</v>
      </c>
      <c r="M18" s="39">
        <f t="shared" si="3"/>
        <v>102</v>
      </c>
      <c r="N18" s="36">
        <v>2</v>
      </c>
    </row>
    <row r="19" spans="1:14" ht="15">
      <c r="A19" s="53" t="s">
        <v>79</v>
      </c>
      <c r="B19" s="50" t="s">
        <v>1</v>
      </c>
      <c r="C19" s="50" t="s">
        <v>20</v>
      </c>
      <c r="D19" s="44">
        <v>155</v>
      </c>
      <c r="E19" s="6">
        <v>104</v>
      </c>
      <c r="F19" s="6">
        <v>117</v>
      </c>
      <c r="G19" s="6">
        <v>124</v>
      </c>
      <c r="H19" s="6">
        <v>127</v>
      </c>
      <c r="I19" s="45">
        <v>119</v>
      </c>
      <c r="J19" s="65">
        <f t="shared" si="0"/>
        <v>746</v>
      </c>
      <c r="K19" s="68">
        <f t="shared" si="1"/>
        <v>124.33333333333333</v>
      </c>
      <c r="L19" s="39">
        <f t="shared" si="2"/>
        <v>155</v>
      </c>
      <c r="M19" s="39">
        <f t="shared" si="3"/>
        <v>104</v>
      </c>
      <c r="N19" s="36">
        <v>3</v>
      </c>
    </row>
    <row r="20" spans="1:14" ht="15.75" thickBot="1">
      <c r="A20" s="54" t="s">
        <v>80</v>
      </c>
      <c r="B20" s="51" t="s">
        <v>8</v>
      </c>
      <c r="C20" s="51" t="s">
        <v>16</v>
      </c>
      <c r="D20" s="46"/>
      <c r="E20" s="47">
        <v>125</v>
      </c>
      <c r="F20" s="47">
        <v>104</v>
      </c>
      <c r="G20" s="47"/>
      <c r="H20" s="47">
        <v>124</v>
      </c>
      <c r="I20" s="48">
        <v>102</v>
      </c>
      <c r="J20" s="66">
        <f t="shared" si="0"/>
        <v>455</v>
      </c>
      <c r="K20" s="69">
        <f t="shared" si="1"/>
        <v>113.75</v>
      </c>
      <c r="L20" s="40">
        <f t="shared" si="2"/>
        <v>125</v>
      </c>
      <c r="M20" s="40">
        <f t="shared" si="3"/>
        <v>102</v>
      </c>
      <c r="N20" s="37">
        <v>0</v>
      </c>
    </row>
    <row r="22" spans="1:14" ht="15">
      <c r="A22" s="195" t="s">
        <v>51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</row>
    <row r="23" spans="2:14" s="29" customFormat="1" ht="15" customHeight="1" thickBot="1">
      <c r="B23" s="29" t="s">
        <v>57</v>
      </c>
      <c r="C23" s="29" t="s">
        <v>58</v>
      </c>
      <c r="D23" s="29" t="s">
        <v>59</v>
      </c>
      <c r="E23" s="29" t="s">
        <v>60</v>
      </c>
      <c r="F23" s="29" t="s">
        <v>61</v>
      </c>
      <c r="G23" s="29" t="s">
        <v>62</v>
      </c>
      <c r="H23" s="29" t="s">
        <v>63</v>
      </c>
      <c r="I23" s="29" t="s">
        <v>64</v>
      </c>
      <c r="J23" s="30" t="s">
        <v>53</v>
      </c>
      <c r="K23" s="31" t="s">
        <v>54</v>
      </c>
      <c r="L23" s="30" t="s">
        <v>55</v>
      </c>
      <c r="M23" s="30" t="s">
        <v>56</v>
      </c>
      <c r="N23" s="29" t="s">
        <v>9</v>
      </c>
    </row>
    <row r="24" spans="1:14" ht="15">
      <c r="A24" s="55" t="s">
        <v>35</v>
      </c>
      <c r="B24" s="49" t="s">
        <v>7</v>
      </c>
      <c r="C24" s="49" t="s">
        <v>20</v>
      </c>
      <c r="D24" s="60">
        <v>148</v>
      </c>
      <c r="E24" s="42">
        <v>130</v>
      </c>
      <c r="F24" s="42">
        <v>131</v>
      </c>
      <c r="G24" s="42">
        <v>155</v>
      </c>
      <c r="H24" s="42">
        <v>177</v>
      </c>
      <c r="I24" s="58">
        <v>136</v>
      </c>
      <c r="J24" s="64">
        <f aca="true" t="shared" si="4" ref="J24:J29">SUM(D24:I24)</f>
        <v>877</v>
      </c>
      <c r="K24" s="70">
        <f aca="true" t="shared" si="5" ref="K24:K29">AVERAGE(D24:I24)</f>
        <v>146.16666666666666</v>
      </c>
      <c r="L24" s="38">
        <f aca="true" t="shared" si="6" ref="L24:L29">MAX(D24:I24)</f>
        <v>177</v>
      </c>
      <c r="M24" s="62">
        <f aca="true" t="shared" si="7" ref="M24:M29">MIN(D24:I24)</f>
        <v>130</v>
      </c>
      <c r="N24" s="35">
        <v>4</v>
      </c>
    </row>
    <row r="25" spans="1:14" ht="15">
      <c r="A25" s="56" t="s">
        <v>36</v>
      </c>
      <c r="B25" s="50" t="s">
        <v>15</v>
      </c>
      <c r="C25" s="50" t="s">
        <v>18</v>
      </c>
      <c r="D25" s="34">
        <v>120</v>
      </c>
      <c r="E25" s="6">
        <v>135</v>
      </c>
      <c r="F25" s="6">
        <v>147</v>
      </c>
      <c r="G25" s="6">
        <v>146</v>
      </c>
      <c r="H25" s="6">
        <v>144</v>
      </c>
      <c r="I25" s="32">
        <v>128</v>
      </c>
      <c r="J25" s="65">
        <f t="shared" si="4"/>
        <v>820</v>
      </c>
      <c r="K25" s="71">
        <f t="shared" si="5"/>
        <v>136.66666666666666</v>
      </c>
      <c r="L25" s="39">
        <f t="shared" si="6"/>
        <v>147</v>
      </c>
      <c r="M25" s="33">
        <f t="shared" si="7"/>
        <v>120</v>
      </c>
      <c r="N25" s="36">
        <v>4</v>
      </c>
    </row>
    <row r="26" spans="1:14" ht="15">
      <c r="A26" s="56" t="s">
        <v>37</v>
      </c>
      <c r="B26" s="50" t="s">
        <v>10</v>
      </c>
      <c r="C26" s="50" t="s">
        <v>17</v>
      </c>
      <c r="D26" s="34">
        <v>127</v>
      </c>
      <c r="E26" s="6">
        <v>174</v>
      </c>
      <c r="F26" s="6">
        <v>148</v>
      </c>
      <c r="G26" s="6"/>
      <c r="H26" s="6">
        <v>132</v>
      </c>
      <c r="I26" s="32">
        <v>100</v>
      </c>
      <c r="J26" s="65">
        <f t="shared" si="4"/>
        <v>681</v>
      </c>
      <c r="K26" s="71">
        <f t="shared" si="5"/>
        <v>136.2</v>
      </c>
      <c r="L26" s="39">
        <f t="shared" si="6"/>
        <v>174</v>
      </c>
      <c r="M26" s="33">
        <f t="shared" si="7"/>
        <v>100</v>
      </c>
      <c r="N26" s="36">
        <v>3</v>
      </c>
    </row>
    <row r="27" spans="1:14" ht="15">
      <c r="A27" s="56" t="s">
        <v>38</v>
      </c>
      <c r="B27" s="50" t="s">
        <v>70</v>
      </c>
      <c r="C27" s="50" t="s">
        <v>31</v>
      </c>
      <c r="D27" s="34">
        <v>132</v>
      </c>
      <c r="E27" s="6">
        <v>149</v>
      </c>
      <c r="F27" s="6">
        <v>97</v>
      </c>
      <c r="G27" s="6">
        <v>138</v>
      </c>
      <c r="H27" s="6">
        <v>130</v>
      </c>
      <c r="I27" s="32">
        <v>138</v>
      </c>
      <c r="J27" s="65">
        <f t="shared" si="4"/>
        <v>784</v>
      </c>
      <c r="K27" s="71">
        <f t="shared" si="5"/>
        <v>130.66666666666666</v>
      </c>
      <c r="L27" s="39">
        <f t="shared" si="6"/>
        <v>149</v>
      </c>
      <c r="M27" s="33">
        <f t="shared" si="7"/>
        <v>97</v>
      </c>
      <c r="N27" s="36">
        <v>3</v>
      </c>
    </row>
    <row r="28" spans="1:14" ht="15">
      <c r="A28" s="56" t="s">
        <v>39</v>
      </c>
      <c r="B28" s="50" t="s">
        <v>33</v>
      </c>
      <c r="C28" s="50" t="s">
        <v>31</v>
      </c>
      <c r="D28" s="34">
        <v>141</v>
      </c>
      <c r="E28" s="6">
        <v>120</v>
      </c>
      <c r="F28" s="6">
        <v>138</v>
      </c>
      <c r="G28" s="6">
        <v>118</v>
      </c>
      <c r="H28" s="6">
        <v>127</v>
      </c>
      <c r="I28" s="32">
        <v>131</v>
      </c>
      <c r="J28" s="65">
        <f t="shared" si="4"/>
        <v>775</v>
      </c>
      <c r="K28" s="71">
        <f t="shared" si="5"/>
        <v>129.16666666666666</v>
      </c>
      <c r="L28" s="39">
        <f t="shared" si="6"/>
        <v>141</v>
      </c>
      <c r="M28" s="33">
        <f t="shared" si="7"/>
        <v>118</v>
      </c>
      <c r="N28" s="36">
        <v>3</v>
      </c>
    </row>
    <row r="29" spans="1:14" ht="15.75" thickBot="1">
      <c r="A29" s="57" t="s">
        <v>40</v>
      </c>
      <c r="B29" s="51" t="s">
        <v>32</v>
      </c>
      <c r="C29" s="51" t="s">
        <v>31</v>
      </c>
      <c r="D29" s="61">
        <v>138</v>
      </c>
      <c r="E29" s="47">
        <v>133</v>
      </c>
      <c r="F29" s="47">
        <v>98</v>
      </c>
      <c r="G29" s="47">
        <v>115</v>
      </c>
      <c r="H29" s="47">
        <v>127</v>
      </c>
      <c r="I29" s="59">
        <v>102</v>
      </c>
      <c r="J29" s="66">
        <f t="shared" si="4"/>
        <v>713</v>
      </c>
      <c r="K29" s="72">
        <f t="shared" si="5"/>
        <v>118.83333333333333</v>
      </c>
      <c r="L29" s="40">
        <f t="shared" si="6"/>
        <v>138</v>
      </c>
      <c r="M29" s="63">
        <f t="shared" si="7"/>
        <v>98</v>
      </c>
      <c r="N29" s="37">
        <v>0</v>
      </c>
    </row>
  </sheetData>
  <sheetProtection/>
  <mergeCells count="2">
    <mergeCell ref="A1:N1"/>
    <mergeCell ref="A22:N2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N32"/>
  <sheetViews>
    <sheetView zoomScale="75" zoomScaleNormal="75" zoomScalePageLayoutView="0" workbookViewId="0" topLeftCell="A7">
      <selection activeCell="O30" sqref="O30"/>
    </sheetView>
  </sheetViews>
  <sheetFormatPr defaultColWidth="8.8515625" defaultRowHeight="15"/>
  <cols>
    <col min="1" max="1" width="5.57421875" style="86" customWidth="1"/>
    <col min="2" max="3" width="20.57421875" style="82" customWidth="1"/>
    <col min="4" max="9" width="5.57421875" style="86" customWidth="1"/>
    <col min="10" max="10" width="8.57421875" style="93" customWidth="1"/>
    <col min="11" max="11" width="8.57421875" style="94" customWidth="1"/>
    <col min="12" max="13" width="5.57421875" style="93" customWidth="1"/>
    <col min="14" max="14" width="5.57421875" style="86" customWidth="1"/>
    <col min="15" max="16384" width="8.8515625" style="82" customWidth="1"/>
  </cols>
  <sheetData>
    <row r="1" spans="1:14" ht="15">
      <c r="A1" s="195" t="s">
        <v>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5.75" thickBot="1">
      <c r="A2" s="29"/>
      <c r="B2" s="29" t="s">
        <v>57</v>
      </c>
      <c r="C2" s="29" t="s">
        <v>58</v>
      </c>
      <c r="D2" s="29" t="s">
        <v>59</v>
      </c>
      <c r="E2" s="29" t="s">
        <v>60</v>
      </c>
      <c r="F2" s="29" t="s">
        <v>61</v>
      </c>
      <c r="G2" s="29" t="s">
        <v>62</v>
      </c>
      <c r="H2" s="29" t="s">
        <v>63</v>
      </c>
      <c r="I2" s="29" t="s">
        <v>64</v>
      </c>
      <c r="J2" s="30" t="s">
        <v>53</v>
      </c>
      <c r="K2" s="31" t="s">
        <v>54</v>
      </c>
      <c r="L2" s="30" t="s">
        <v>55</v>
      </c>
      <c r="M2" s="30" t="s">
        <v>56</v>
      </c>
      <c r="N2" s="29" t="s">
        <v>9</v>
      </c>
    </row>
    <row r="3" spans="1:14" s="95" customFormat="1" ht="15">
      <c r="A3" s="133" t="s">
        <v>35</v>
      </c>
      <c r="B3" s="134" t="s">
        <v>14</v>
      </c>
      <c r="C3" s="134" t="s">
        <v>19</v>
      </c>
      <c r="D3" s="135">
        <v>206</v>
      </c>
      <c r="E3" s="136">
        <v>172</v>
      </c>
      <c r="F3" s="136">
        <v>148</v>
      </c>
      <c r="G3" s="136">
        <v>192</v>
      </c>
      <c r="H3" s="136">
        <v>170</v>
      </c>
      <c r="I3" s="137">
        <v>190</v>
      </c>
      <c r="J3" s="150">
        <f aca="true" t="shared" si="0" ref="J3:J22">SUM(D3:I3)</f>
        <v>1078</v>
      </c>
      <c r="K3" s="153">
        <f aca="true" t="shared" si="1" ref="K3:K22">AVERAGE(D3:I3)</f>
        <v>179.66666666666666</v>
      </c>
      <c r="L3" s="138">
        <f aca="true" t="shared" si="2" ref="L3:L22">MAX(D3:I3)</f>
        <v>206</v>
      </c>
      <c r="M3" s="138">
        <f aca="true" t="shared" si="3" ref="M3:M22">MIN(D3:I3)</f>
        <v>148</v>
      </c>
      <c r="N3" s="35">
        <v>4</v>
      </c>
    </row>
    <row r="4" spans="1:14" s="95" customFormat="1" ht="15">
      <c r="A4" s="139" t="s">
        <v>36</v>
      </c>
      <c r="B4" s="140" t="s">
        <v>94</v>
      </c>
      <c r="C4" s="140" t="s">
        <v>18</v>
      </c>
      <c r="D4" s="141">
        <v>185</v>
      </c>
      <c r="E4" s="101">
        <v>157</v>
      </c>
      <c r="F4" s="101">
        <v>207</v>
      </c>
      <c r="G4" s="101">
        <v>162</v>
      </c>
      <c r="H4" s="101">
        <v>147</v>
      </c>
      <c r="I4" s="142">
        <v>153</v>
      </c>
      <c r="J4" s="151">
        <f t="shared" si="0"/>
        <v>1011</v>
      </c>
      <c r="K4" s="154">
        <f t="shared" si="1"/>
        <v>168.5</v>
      </c>
      <c r="L4" s="143">
        <f t="shared" si="2"/>
        <v>207</v>
      </c>
      <c r="M4" s="143">
        <f t="shared" si="3"/>
        <v>147</v>
      </c>
      <c r="N4" s="36">
        <v>3</v>
      </c>
    </row>
    <row r="5" spans="1:14" s="95" customFormat="1" ht="15">
      <c r="A5" s="139" t="s">
        <v>37</v>
      </c>
      <c r="B5" s="140" t="s">
        <v>95</v>
      </c>
      <c r="C5" s="140" t="s">
        <v>19</v>
      </c>
      <c r="D5" s="141">
        <v>210</v>
      </c>
      <c r="E5" s="101">
        <v>117</v>
      </c>
      <c r="F5" s="101"/>
      <c r="G5" s="101">
        <v>171</v>
      </c>
      <c r="H5" s="101"/>
      <c r="I5" s="142">
        <v>171</v>
      </c>
      <c r="J5" s="151">
        <f t="shared" si="0"/>
        <v>669</v>
      </c>
      <c r="K5" s="154">
        <f t="shared" si="1"/>
        <v>167.25</v>
      </c>
      <c r="L5" s="143">
        <f t="shared" si="2"/>
        <v>210</v>
      </c>
      <c r="M5" s="143">
        <f t="shared" si="3"/>
        <v>117</v>
      </c>
      <c r="N5" s="36">
        <v>2</v>
      </c>
    </row>
    <row r="6" spans="1:14" s="95" customFormat="1" ht="15">
      <c r="A6" s="139" t="s">
        <v>38</v>
      </c>
      <c r="B6" s="140" t="s">
        <v>12</v>
      </c>
      <c r="C6" s="140" t="s">
        <v>19</v>
      </c>
      <c r="D6" s="141"/>
      <c r="E6" s="101">
        <v>137</v>
      </c>
      <c r="F6" s="101">
        <v>147</v>
      </c>
      <c r="G6" s="101">
        <v>192</v>
      </c>
      <c r="H6" s="101">
        <v>158</v>
      </c>
      <c r="I6" s="142">
        <v>191</v>
      </c>
      <c r="J6" s="151">
        <f t="shared" si="0"/>
        <v>825</v>
      </c>
      <c r="K6" s="154">
        <f t="shared" si="1"/>
        <v>165</v>
      </c>
      <c r="L6" s="143">
        <f t="shared" si="2"/>
        <v>192</v>
      </c>
      <c r="M6" s="143">
        <f t="shared" si="3"/>
        <v>137</v>
      </c>
      <c r="N6" s="36">
        <v>2</v>
      </c>
    </row>
    <row r="7" spans="1:14" s="95" customFormat="1" ht="15">
      <c r="A7" s="139" t="s">
        <v>39</v>
      </c>
      <c r="B7" s="140" t="s">
        <v>3</v>
      </c>
      <c r="C7" s="140" t="s">
        <v>21</v>
      </c>
      <c r="D7" s="141">
        <v>174</v>
      </c>
      <c r="E7" s="101"/>
      <c r="F7" s="101">
        <v>155</v>
      </c>
      <c r="G7" s="101">
        <v>169</v>
      </c>
      <c r="H7" s="101">
        <v>160</v>
      </c>
      <c r="I7" s="142"/>
      <c r="J7" s="151">
        <f t="shared" si="0"/>
        <v>658</v>
      </c>
      <c r="K7" s="154">
        <f t="shared" si="1"/>
        <v>164.5</v>
      </c>
      <c r="L7" s="143">
        <f t="shared" si="2"/>
        <v>174</v>
      </c>
      <c r="M7" s="143">
        <f t="shared" si="3"/>
        <v>155</v>
      </c>
      <c r="N7" s="36">
        <v>3</v>
      </c>
    </row>
    <row r="8" spans="1:14" s="95" customFormat="1" ht="15">
      <c r="A8" s="139" t="s">
        <v>40</v>
      </c>
      <c r="B8" s="140" t="s">
        <v>71</v>
      </c>
      <c r="C8" s="140" t="s">
        <v>17</v>
      </c>
      <c r="D8" s="141">
        <v>177</v>
      </c>
      <c r="E8" s="101">
        <v>174</v>
      </c>
      <c r="F8" s="101">
        <v>149</v>
      </c>
      <c r="G8" s="101"/>
      <c r="H8" s="101">
        <v>179</v>
      </c>
      <c r="I8" s="142">
        <v>141</v>
      </c>
      <c r="J8" s="151">
        <f t="shared" si="0"/>
        <v>820</v>
      </c>
      <c r="K8" s="154">
        <f t="shared" si="1"/>
        <v>164</v>
      </c>
      <c r="L8" s="143">
        <f t="shared" si="2"/>
        <v>179</v>
      </c>
      <c r="M8" s="143">
        <f t="shared" si="3"/>
        <v>141</v>
      </c>
      <c r="N8" s="36">
        <v>2</v>
      </c>
    </row>
    <row r="9" spans="1:14" s="95" customFormat="1" ht="15">
      <c r="A9" s="139" t="s">
        <v>41</v>
      </c>
      <c r="B9" s="140" t="s">
        <v>28</v>
      </c>
      <c r="C9" s="140" t="s">
        <v>18</v>
      </c>
      <c r="D9" s="141"/>
      <c r="E9" s="101">
        <v>140</v>
      </c>
      <c r="F9" s="101">
        <v>158</v>
      </c>
      <c r="G9" s="101">
        <v>156</v>
      </c>
      <c r="H9" s="101"/>
      <c r="I9" s="142">
        <v>195</v>
      </c>
      <c r="J9" s="151">
        <f t="shared" si="0"/>
        <v>649</v>
      </c>
      <c r="K9" s="154">
        <f t="shared" si="1"/>
        <v>162.25</v>
      </c>
      <c r="L9" s="143">
        <f t="shared" si="2"/>
        <v>195</v>
      </c>
      <c r="M9" s="143">
        <f t="shared" si="3"/>
        <v>140</v>
      </c>
      <c r="N9" s="36">
        <v>2</v>
      </c>
    </row>
    <row r="10" spans="1:14" s="95" customFormat="1" ht="15">
      <c r="A10" s="139" t="s">
        <v>42</v>
      </c>
      <c r="B10" s="140" t="s">
        <v>100</v>
      </c>
      <c r="C10" s="140" t="s">
        <v>20</v>
      </c>
      <c r="D10" s="141">
        <v>164</v>
      </c>
      <c r="E10" s="101">
        <v>168</v>
      </c>
      <c r="F10" s="101">
        <v>135</v>
      </c>
      <c r="G10" s="101">
        <v>141</v>
      </c>
      <c r="H10" s="101">
        <v>219</v>
      </c>
      <c r="I10" s="142">
        <v>146</v>
      </c>
      <c r="J10" s="151">
        <f t="shared" si="0"/>
        <v>973</v>
      </c>
      <c r="K10" s="154">
        <f t="shared" si="1"/>
        <v>162.16666666666666</v>
      </c>
      <c r="L10" s="143">
        <f t="shared" si="2"/>
        <v>219</v>
      </c>
      <c r="M10" s="143">
        <f t="shared" si="3"/>
        <v>135</v>
      </c>
      <c r="N10" s="36">
        <v>4</v>
      </c>
    </row>
    <row r="11" spans="1:14" s="95" customFormat="1" ht="15">
      <c r="A11" s="139" t="s">
        <v>43</v>
      </c>
      <c r="B11" s="140" t="s">
        <v>4</v>
      </c>
      <c r="C11" s="140" t="s">
        <v>20</v>
      </c>
      <c r="D11" s="141">
        <v>116</v>
      </c>
      <c r="E11" s="101">
        <v>158</v>
      </c>
      <c r="F11" s="101">
        <v>175</v>
      </c>
      <c r="G11" s="101">
        <v>175</v>
      </c>
      <c r="H11" s="101">
        <v>163</v>
      </c>
      <c r="I11" s="142">
        <v>167</v>
      </c>
      <c r="J11" s="151">
        <f t="shared" si="0"/>
        <v>954</v>
      </c>
      <c r="K11" s="154">
        <f t="shared" si="1"/>
        <v>159</v>
      </c>
      <c r="L11" s="143">
        <f t="shared" si="2"/>
        <v>175</v>
      </c>
      <c r="M11" s="143">
        <f t="shared" si="3"/>
        <v>116</v>
      </c>
      <c r="N11" s="36">
        <v>4</v>
      </c>
    </row>
    <row r="12" spans="1:14" s="95" customFormat="1" ht="15">
      <c r="A12" s="139" t="s">
        <v>44</v>
      </c>
      <c r="B12" s="140" t="s">
        <v>13</v>
      </c>
      <c r="C12" s="140" t="s">
        <v>17</v>
      </c>
      <c r="D12" s="141"/>
      <c r="E12" s="101">
        <v>181</v>
      </c>
      <c r="F12" s="101">
        <v>139</v>
      </c>
      <c r="G12" s="101">
        <v>167</v>
      </c>
      <c r="H12" s="101">
        <v>138</v>
      </c>
      <c r="I12" s="142"/>
      <c r="J12" s="151">
        <f t="shared" si="0"/>
        <v>625</v>
      </c>
      <c r="K12" s="154">
        <f t="shared" si="1"/>
        <v>156.25</v>
      </c>
      <c r="L12" s="143">
        <f t="shared" si="2"/>
        <v>181</v>
      </c>
      <c r="M12" s="143">
        <f t="shared" si="3"/>
        <v>138</v>
      </c>
      <c r="N12" s="36">
        <v>3</v>
      </c>
    </row>
    <row r="13" spans="1:14" s="95" customFormat="1" ht="15">
      <c r="A13" s="139" t="s">
        <v>45</v>
      </c>
      <c r="B13" s="140" t="s">
        <v>73</v>
      </c>
      <c r="C13" s="140" t="s">
        <v>21</v>
      </c>
      <c r="D13" s="141">
        <v>165</v>
      </c>
      <c r="E13" s="101">
        <v>179</v>
      </c>
      <c r="F13" s="101">
        <v>121</v>
      </c>
      <c r="G13" s="101"/>
      <c r="H13" s="101">
        <v>174</v>
      </c>
      <c r="I13" s="142">
        <v>127</v>
      </c>
      <c r="J13" s="151">
        <f t="shared" si="0"/>
        <v>766</v>
      </c>
      <c r="K13" s="154">
        <f t="shared" si="1"/>
        <v>153.2</v>
      </c>
      <c r="L13" s="143">
        <f t="shared" si="2"/>
        <v>179</v>
      </c>
      <c r="M13" s="143">
        <f t="shared" si="3"/>
        <v>121</v>
      </c>
      <c r="N13" s="36">
        <v>2</v>
      </c>
    </row>
    <row r="14" spans="1:14" s="95" customFormat="1" ht="15">
      <c r="A14" s="139" t="s">
        <v>46</v>
      </c>
      <c r="B14" s="140" t="s">
        <v>93</v>
      </c>
      <c r="C14" s="140" t="s">
        <v>16</v>
      </c>
      <c r="D14" s="141"/>
      <c r="E14" s="101">
        <v>126</v>
      </c>
      <c r="F14" s="101">
        <v>172</v>
      </c>
      <c r="G14" s="101"/>
      <c r="H14" s="101">
        <v>142</v>
      </c>
      <c r="I14" s="142"/>
      <c r="J14" s="151">
        <f t="shared" si="0"/>
        <v>440</v>
      </c>
      <c r="K14" s="154">
        <f t="shared" si="1"/>
        <v>146.66666666666666</v>
      </c>
      <c r="L14" s="143">
        <f t="shared" si="2"/>
        <v>172</v>
      </c>
      <c r="M14" s="143">
        <f t="shared" si="3"/>
        <v>126</v>
      </c>
      <c r="N14" s="36">
        <v>2</v>
      </c>
    </row>
    <row r="15" spans="1:14" s="95" customFormat="1" ht="15">
      <c r="A15" s="139" t="s">
        <v>47</v>
      </c>
      <c r="B15" s="140" t="s">
        <v>96</v>
      </c>
      <c r="C15" s="140" t="s">
        <v>21</v>
      </c>
      <c r="D15" s="141">
        <v>169</v>
      </c>
      <c r="E15" s="101">
        <v>120</v>
      </c>
      <c r="F15" s="101"/>
      <c r="G15" s="101">
        <v>138</v>
      </c>
      <c r="H15" s="101"/>
      <c r="I15" s="142">
        <v>158</v>
      </c>
      <c r="J15" s="151">
        <f t="shared" si="0"/>
        <v>585</v>
      </c>
      <c r="K15" s="154">
        <f t="shared" si="1"/>
        <v>146.25</v>
      </c>
      <c r="L15" s="143">
        <f t="shared" si="2"/>
        <v>169</v>
      </c>
      <c r="M15" s="143">
        <f t="shared" si="3"/>
        <v>120</v>
      </c>
      <c r="N15" s="36">
        <v>1</v>
      </c>
    </row>
    <row r="16" spans="1:14" s="95" customFormat="1" ht="15">
      <c r="A16" s="139" t="s">
        <v>48</v>
      </c>
      <c r="B16" s="140" t="s">
        <v>11</v>
      </c>
      <c r="C16" s="140" t="s">
        <v>21</v>
      </c>
      <c r="D16" s="141"/>
      <c r="E16" s="101">
        <v>136</v>
      </c>
      <c r="F16" s="101">
        <v>179</v>
      </c>
      <c r="G16" s="101">
        <v>122</v>
      </c>
      <c r="H16" s="101">
        <v>155</v>
      </c>
      <c r="I16" s="142">
        <v>126</v>
      </c>
      <c r="J16" s="151">
        <f t="shared" si="0"/>
        <v>718</v>
      </c>
      <c r="K16" s="154">
        <f t="shared" si="1"/>
        <v>143.6</v>
      </c>
      <c r="L16" s="143">
        <f t="shared" si="2"/>
        <v>179</v>
      </c>
      <c r="M16" s="143">
        <f t="shared" si="3"/>
        <v>122</v>
      </c>
      <c r="N16" s="36">
        <v>2</v>
      </c>
    </row>
    <row r="17" spans="1:14" s="95" customFormat="1" ht="15">
      <c r="A17" s="139" t="s">
        <v>49</v>
      </c>
      <c r="B17" s="140" t="s">
        <v>66</v>
      </c>
      <c r="C17" s="140" t="s">
        <v>16</v>
      </c>
      <c r="D17" s="141">
        <v>142</v>
      </c>
      <c r="E17" s="101">
        <v>152</v>
      </c>
      <c r="F17" s="101">
        <v>142</v>
      </c>
      <c r="G17" s="101">
        <v>121</v>
      </c>
      <c r="H17" s="101">
        <v>135</v>
      </c>
      <c r="I17" s="142">
        <v>160</v>
      </c>
      <c r="J17" s="151">
        <f t="shared" si="0"/>
        <v>852</v>
      </c>
      <c r="K17" s="154">
        <f t="shared" si="1"/>
        <v>142</v>
      </c>
      <c r="L17" s="143">
        <f t="shared" si="2"/>
        <v>160</v>
      </c>
      <c r="M17" s="143">
        <f t="shared" si="3"/>
        <v>121</v>
      </c>
      <c r="N17" s="36">
        <v>1</v>
      </c>
    </row>
    <row r="18" spans="1:14" s="95" customFormat="1" ht="15">
      <c r="A18" s="139" t="s">
        <v>50</v>
      </c>
      <c r="B18" s="140" t="s">
        <v>69</v>
      </c>
      <c r="C18" s="140" t="s">
        <v>16</v>
      </c>
      <c r="D18" s="141">
        <v>134</v>
      </c>
      <c r="E18" s="101">
        <v>134</v>
      </c>
      <c r="F18" s="101"/>
      <c r="G18" s="101">
        <v>136</v>
      </c>
      <c r="H18" s="101">
        <v>150</v>
      </c>
      <c r="I18" s="142">
        <v>153</v>
      </c>
      <c r="J18" s="151">
        <f t="shared" si="0"/>
        <v>707</v>
      </c>
      <c r="K18" s="154">
        <f t="shared" si="1"/>
        <v>141.4</v>
      </c>
      <c r="L18" s="143">
        <f t="shared" si="2"/>
        <v>153</v>
      </c>
      <c r="M18" s="143">
        <f t="shared" si="3"/>
        <v>134</v>
      </c>
      <c r="N18" s="36">
        <v>1</v>
      </c>
    </row>
    <row r="19" spans="1:14" s="95" customFormat="1" ht="15">
      <c r="A19" s="139" t="s">
        <v>79</v>
      </c>
      <c r="B19" s="140" t="s">
        <v>5</v>
      </c>
      <c r="C19" s="140" t="s">
        <v>17</v>
      </c>
      <c r="D19" s="141">
        <v>140</v>
      </c>
      <c r="E19" s="101"/>
      <c r="F19" s="101">
        <v>134</v>
      </c>
      <c r="G19" s="101">
        <v>138</v>
      </c>
      <c r="H19" s="101"/>
      <c r="I19" s="142">
        <v>139</v>
      </c>
      <c r="J19" s="151">
        <f t="shared" si="0"/>
        <v>551</v>
      </c>
      <c r="K19" s="154">
        <f t="shared" si="1"/>
        <v>137.75</v>
      </c>
      <c r="L19" s="143">
        <f t="shared" si="2"/>
        <v>140</v>
      </c>
      <c r="M19" s="143">
        <f t="shared" si="3"/>
        <v>134</v>
      </c>
      <c r="N19" s="36">
        <v>1</v>
      </c>
    </row>
    <row r="20" spans="1:14" s="95" customFormat="1" ht="15">
      <c r="A20" s="139" t="s">
        <v>80</v>
      </c>
      <c r="B20" s="140" t="s">
        <v>6</v>
      </c>
      <c r="C20" s="140" t="s">
        <v>21</v>
      </c>
      <c r="D20" s="141">
        <v>105</v>
      </c>
      <c r="E20" s="101"/>
      <c r="F20" s="101"/>
      <c r="G20" s="101"/>
      <c r="H20" s="101">
        <v>188</v>
      </c>
      <c r="I20" s="142">
        <v>113</v>
      </c>
      <c r="J20" s="151">
        <f t="shared" si="0"/>
        <v>406</v>
      </c>
      <c r="K20" s="154">
        <f t="shared" si="1"/>
        <v>135.33333333333334</v>
      </c>
      <c r="L20" s="143">
        <f t="shared" si="2"/>
        <v>188</v>
      </c>
      <c r="M20" s="143">
        <f t="shared" si="3"/>
        <v>105</v>
      </c>
      <c r="N20" s="36">
        <v>1</v>
      </c>
    </row>
    <row r="21" spans="1:14" s="95" customFormat="1" ht="15">
      <c r="A21" s="139" t="s">
        <v>81</v>
      </c>
      <c r="B21" s="140" t="s">
        <v>30</v>
      </c>
      <c r="C21" s="140" t="s">
        <v>19</v>
      </c>
      <c r="D21" s="141">
        <v>131</v>
      </c>
      <c r="E21" s="101"/>
      <c r="F21" s="101">
        <v>125</v>
      </c>
      <c r="G21" s="101"/>
      <c r="H21" s="101">
        <v>147</v>
      </c>
      <c r="I21" s="142"/>
      <c r="J21" s="151">
        <f t="shared" si="0"/>
        <v>403</v>
      </c>
      <c r="K21" s="154">
        <f t="shared" si="1"/>
        <v>134.33333333333334</v>
      </c>
      <c r="L21" s="143">
        <f t="shared" si="2"/>
        <v>147</v>
      </c>
      <c r="M21" s="143">
        <f t="shared" si="3"/>
        <v>125</v>
      </c>
      <c r="N21" s="36">
        <v>1</v>
      </c>
    </row>
    <row r="22" spans="1:14" s="95" customFormat="1" ht="15.75" thickBot="1">
      <c r="A22" s="144" t="s">
        <v>82</v>
      </c>
      <c r="B22" s="145" t="s">
        <v>34</v>
      </c>
      <c r="C22" s="145" t="s">
        <v>16</v>
      </c>
      <c r="D22" s="146">
        <v>169</v>
      </c>
      <c r="E22" s="147"/>
      <c r="F22" s="147">
        <v>105</v>
      </c>
      <c r="G22" s="147">
        <v>138</v>
      </c>
      <c r="H22" s="147"/>
      <c r="I22" s="148">
        <v>118</v>
      </c>
      <c r="J22" s="152">
        <f t="shared" si="0"/>
        <v>530</v>
      </c>
      <c r="K22" s="155">
        <f t="shared" si="1"/>
        <v>132.5</v>
      </c>
      <c r="L22" s="149">
        <f t="shared" si="2"/>
        <v>169</v>
      </c>
      <c r="M22" s="149">
        <f t="shared" si="3"/>
        <v>105</v>
      </c>
      <c r="N22" s="37">
        <v>1</v>
      </c>
    </row>
    <row r="24" spans="1:14" ht="15">
      <c r="A24" s="195" t="s">
        <v>78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</row>
    <row r="25" spans="1:14" s="132" customFormat="1" ht="15.75" thickBot="1">
      <c r="A25" s="29"/>
      <c r="B25" s="29" t="s">
        <v>57</v>
      </c>
      <c r="C25" s="29" t="s">
        <v>58</v>
      </c>
      <c r="D25" s="29" t="s">
        <v>59</v>
      </c>
      <c r="E25" s="29" t="s">
        <v>60</v>
      </c>
      <c r="F25" s="29" t="s">
        <v>61</v>
      </c>
      <c r="G25" s="29" t="s">
        <v>62</v>
      </c>
      <c r="H25" s="29" t="s">
        <v>63</v>
      </c>
      <c r="I25" s="29" t="s">
        <v>64</v>
      </c>
      <c r="J25" s="30" t="s">
        <v>53</v>
      </c>
      <c r="K25" s="31" t="s">
        <v>54</v>
      </c>
      <c r="L25" s="30" t="s">
        <v>55</v>
      </c>
      <c r="M25" s="30" t="s">
        <v>56</v>
      </c>
      <c r="N25" s="29" t="s">
        <v>9</v>
      </c>
    </row>
    <row r="26" spans="1:14" s="95" customFormat="1" ht="15">
      <c r="A26" s="156" t="s">
        <v>35</v>
      </c>
      <c r="B26" s="134" t="s">
        <v>7</v>
      </c>
      <c r="C26" s="134" t="s">
        <v>20</v>
      </c>
      <c r="D26" s="157">
        <v>190</v>
      </c>
      <c r="E26" s="136">
        <v>223</v>
      </c>
      <c r="F26" s="136">
        <v>197</v>
      </c>
      <c r="G26" s="136">
        <v>185</v>
      </c>
      <c r="H26" s="136">
        <v>187</v>
      </c>
      <c r="I26" s="158">
        <v>157</v>
      </c>
      <c r="J26" s="150">
        <f aca="true" t="shared" si="4" ref="J26:J32">SUM(D26:I26)</f>
        <v>1139</v>
      </c>
      <c r="K26" s="168">
        <f aca="true" t="shared" si="5" ref="K26:K32">AVERAGE(D26:I26)</f>
        <v>189.83333333333334</v>
      </c>
      <c r="L26" s="138">
        <f aca="true" t="shared" si="6" ref="L26:L32">MAX(D26:I26)</f>
        <v>223</v>
      </c>
      <c r="M26" s="159">
        <f aca="true" t="shared" si="7" ref="M26:M32">MIN(D26:I26)</f>
        <v>157</v>
      </c>
      <c r="N26" s="35">
        <v>5</v>
      </c>
    </row>
    <row r="27" spans="1:14" s="95" customFormat="1" ht="15">
      <c r="A27" s="160" t="s">
        <v>36</v>
      </c>
      <c r="B27" s="140" t="s">
        <v>15</v>
      </c>
      <c r="C27" s="140" t="s">
        <v>18</v>
      </c>
      <c r="D27" s="161">
        <v>197</v>
      </c>
      <c r="E27" s="101">
        <v>156</v>
      </c>
      <c r="F27" s="101">
        <v>236</v>
      </c>
      <c r="G27" s="101">
        <v>166</v>
      </c>
      <c r="H27" s="101">
        <v>192</v>
      </c>
      <c r="I27" s="162"/>
      <c r="J27" s="151">
        <f t="shared" si="4"/>
        <v>947</v>
      </c>
      <c r="K27" s="169">
        <f t="shared" si="5"/>
        <v>189.4</v>
      </c>
      <c r="L27" s="143">
        <f t="shared" si="6"/>
        <v>236</v>
      </c>
      <c r="M27" s="163">
        <f t="shared" si="7"/>
        <v>156</v>
      </c>
      <c r="N27" s="36">
        <v>4</v>
      </c>
    </row>
    <row r="28" spans="1:14" s="95" customFormat="1" ht="15">
      <c r="A28" s="160" t="s">
        <v>37</v>
      </c>
      <c r="B28" s="140" t="s">
        <v>10</v>
      </c>
      <c r="C28" s="140" t="s">
        <v>17</v>
      </c>
      <c r="D28" s="161">
        <v>164</v>
      </c>
      <c r="E28" s="101">
        <v>164</v>
      </c>
      <c r="F28" s="101"/>
      <c r="G28" s="101">
        <v>170</v>
      </c>
      <c r="H28" s="101">
        <v>162</v>
      </c>
      <c r="I28" s="162">
        <v>192</v>
      </c>
      <c r="J28" s="151">
        <f t="shared" si="4"/>
        <v>852</v>
      </c>
      <c r="K28" s="169">
        <f t="shared" si="5"/>
        <v>170.4</v>
      </c>
      <c r="L28" s="143">
        <f t="shared" si="6"/>
        <v>192</v>
      </c>
      <c r="M28" s="163">
        <f t="shared" si="7"/>
        <v>162</v>
      </c>
      <c r="N28" s="36">
        <v>4</v>
      </c>
    </row>
    <row r="29" spans="1:14" s="95" customFormat="1" ht="15">
      <c r="A29" s="160" t="s">
        <v>38</v>
      </c>
      <c r="B29" s="140" t="s">
        <v>33</v>
      </c>
      <c r="C29" s="140" t="s">
        <v>31</v>
      </c>
      <c r="D29" s="161">
        <v>173</v>
      </c>
      <c r="E29" s="101"/>
      <c r="F29" s="101">
        <v>156</v>
      </c>
      <c r="G29" s="101">
        <v>177</v>
      </c>
      <c r="H29" s="101"/>
      <c r="I29" s="162">
        <v>128</v>
      </c>
      <c r="J29" s="151">
        <f t="shared" si="4"/>
        <v>634</v>
      </c>
      <c r="K29" s="169">
        <f t="shared" si="5"/>
        <v>158.5</v>
      </c>
      <c r="L29" s="143">
        <f t="shared" si="6"/>
        <v>177</v>
      </c>
      <c r="M29" s="163">
        <f t="shared" si="7"/>
        <v>128</v>
      </c>
      <c r="N29" s="36">
        <v>3</v>
      </c>
    </row>
    <row r="30" spans="1:14" s="95" customFormat="1" ht="15">
      <c r="A30" s="160" t="s">
        <v>39</v>
      </c>
      <c r="B30" s="140" t="s">
        <v>32</v>
      </c>
      <c r="C30" s="140" t="s">
        <v>31</v>
      </c>
      <c r="D30" s="161">
        <v>122</v>
      </c>
      <c r="E30" s="101">
        <v>112</v>
      </c>
      <c r="F30" s="101">
        <v>141</v>
      </c>
      <c r="G30" s="101"/>
      <c r="H30" s="101">
        <v>172</v>
      </c>
      <c r="I30" s="162">
        <v>159</v>
      </c>
      <c r="J30" s="151">
        <f t="shared" si="4"/>
        <v>706</v>
      </c>
      <c r="K30" s="169">
        <f t="shared" si="5"/>
        <v>141.2</v>
      </c>
      <c r="L30" s="143">
        <f t="shared" si="6"/>
        <v>172</v>
      </c>
      <c r="M30" s="163">
        <f t="shared" si="7"/>
        <v>112</v>
      </c>
      <c r="N30" s="36">
        <v>3</v>
      </c>
    </row>
    <row r="31" spans="1:14" s="95" customFormat="1" ht="15">
      <c r="A31" s="174" t="s">
        <v>40</v>
      </c>
      <c r="B31" s="171" t="s">
        <v>103</v>
      </c>
      <c r="C31" s="171" t="s">
        <v>31</v>
      </c>
      <c r="D31" s="175"/>
      <c r="E31" s="172">
        <v>105</v>
      </c>
      <c r="F31" s="172">
        <v>103</v>
      </c>
      <c r="G31" s="172">
        <v>175</v>
      </c>
      <c r="H31" s="172">
        <v>124</v>
      </c>
      <c r="I31" s="112"/>
      <c r="J31" s="151">
        <f t="shared" si="4"/>
        <v>507</v>
      </c>
      <c r="K31" s="169">
        <f t="shared" si="5"/>
        <v>126.75</v>
      </c>
      <c r="L31" s="143">
        <f t="shared" si="6"/>
        <v>175</v>
      </c>
      <c r="M31" s="163">
        <f t="shared" si="7"/>
        <v>103</v>
      </c>
      <c r="N31" s="173">
        <v>1</v>
      </c>
    </row>
    <row r="32" spans="1:14" s="95" customFormat="1" ht="15.75" thickBot="1">
      <c r="A32" s="164" t="s">
        <v>41</v>
      </c>
      <c r="B32" s="145" t="s">
        <v>70</v>
      </c>
      <c r="C32" s="145" t="s">
        <v>31</v>
      </c>
      <c r="D32" s="165">
        <v>110</v>
      </c>
      <c r="E32" s="147">
        <v>104</v>
      </c>
      <c r="F32" s="147"/>
      <c r="G32" s="147">
        <v>148</v>
      </c>
      <c r="H32" s="147">
        <v>136</v>
      </c>
      <c r="I32" s="166">
        <v>98</v>
      </c>
      <c r="J32" s="152">
        <f t="shared" si="4"/>
        <v>596</v>
      </c>
      <c r="K32" s="170">
        <f t="shared" si="5"/>
        <v>119.2</v>
      </c>
      <c r="L32" s="149">
        <f t="shared" si="6"/>
        <v>148</v>
      </c>
      <c r="M32" s="167">
        <f t="shared" si="7"/>
        <v>98</v>
      </c>
      <c r="N32" s="37">
        <v>1</v>
      </c>
    </row>
  </sheetData>
  <sheetProtection/>
  <mergeCells count="2">
    <mergeCell ref="A1:N1"/>
    <mergeCell ref="A24:N24"/>
  </mergeCells>
  <printOptions/>
  <pageMargins left="0.7" right="0.7" top="0.787401575" bottom="0.787401575" header="0.3" footer="0.3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I45"/>
  <sheetViews>
    <sheetView showGridLines="0" zoomScale="75" zoomScaleNormal="75" zoomScalePageLayoutView="0" workbookViewId="0" topLeftCell="A2">
      <selection activeCell="L22" sqref="L22"/>
    </sheetView>
  </sheetViews>
  <sheetFormatPr defaultColWidth="8.8515625" defaultRowHeight="15"/>
  <cols>
    <col min="1" max="1" width="5.57421875" style="11" customWidth="1"/>
    <col min="2" max="2" width="23.57421875" style="0" customWidth="1"/>
    <col min="3" max="6" width="5.57421875" style="11" customWidth="1"/>
    <col min="7" max="7" width="9.140625" style="11" customWidth="1"/>
    <col min="8" max="8" width="9.140625" style="20" customWidth="1"/>
    <col min="9" max="9" width="5.57421875" style="11" customWidth="1"/>
  </cols>
  <sheetData>
    <row r="1" spans="1:9" ht="15">
      <c r="A1" s="195" t="s">
        <v>0</v>
      </c>
      <c r="B1" s="195"/>
      <c r="C1" s="195"/>
      <c r="D1" s="195"/>
      <c r="E1" s="195"/>
      <c r="F1" s="195"/>
      <c r="G1" s="195"/>
      <c r="H1" s="195"/>
      <c r="I1" s="195"/>
    </row>
    <row r="2" spans="1:9" ht="15">
      <c r="A2" s="21">
        <v>1</v>
      </c>
      <c r="B2" s="22" t="s">
        <v>19</v>
      </c>
      <c r="C2" s="23">
        <v>6</v>
      </c>
      <c r="D2" s="23">
        <v>5</v>
      </c>
      <c r="E2" s="23">
        <v>0</v>
      </c>
      <c r="F2" s="23">
        <v>1</v>
      </c>
      <c r="G2" s="73">
        <v>2539</v>
      </c>
      <c r="H2" s="76">
        <v>423.17</v>
      </c>
      <c r="I2" s="79">
        <v>22</v>
      </c>
    </row>
    <row r="3" spans="1:9" ht="15">
      <c r="A3" s="24">
        <v>2</v>
      </c>
      <c r="B3" s="3" t="s">
        <v>18</v>
      </c>
      <c r="C3" s="2">
        <v>6</v>
      </c>
      <c r="D3" s="2">
        <v>4</v>
      </c>
      <c r="E3" s="2">
        <v>0</v>
      </c>
      <c r="F3" s="2">
        <v>2</v>
      </c>
      <c r="G3" s="74">
        <v>2772</v>
      </c>
      <c r="H3" s="77">
        <v>426</v>
      </c>
      <c r="I3" s="80">
        <v>20</v>
      </c>
    </row>
    <row r="4" spans="1:9" ht="15">
      <c r="A4" s="24">
        <v>3</v>
      </c>
      <c r="B4" s="3" t="s">
        <v>17</v>
      </c>
      <c r="C4" s="2">
        <v>6</v>
      </c>
      <c r="D4" s="2">
        <v>4</v>
      </c>
      <c r="E4" s="2">
        <v>0</v>
      </c>
      <c r="F4" s="2">
        <v>2</v>
      </c>
      <c r="G4" s="74">
        <v>2663</v>
      </c>
      <c r="H4" s="77">
        <v>443.83</v>
      </c>
      <c r="I4" s="80">
        <v>19</v>
      </c>
    </row>
    <row r="5" spans="1:9" ht="15">
      <c r="A5" s="24">
        <v>4</v>
      </c>
      <c r="B5" s="3" t="s">
        <v>21</v>
      </c>
      <c r="C5" s="2">
        <v>6</v>
      </c>
      <c r="D5" s="2">
        <v>2</v>
      </c>
      <c r="E5" s="2">
        <v>0</v>
      </c>
      <c r="F5" s="2">
        <v>4</v>
      </c>
      <c r="G5" s="74">
        <v>2485</v>
      </c>
      <c r="H5" s="77">
        <v>414.17</v>
      </c>
      <c r="I5" s="80">
        <v>12</v>
      </c>
    </row>
    <row r="6" spans="1:9" ht="15">
      <c r="A6" s="24">
        <v>5</v>
      </c>
      <c r="B6" s="3" t="s">
        <v>20</v>
      </c>
      <c r="C6" s="2">
        <v>6</v>
      </c>
      <c r="D6" s="2">
        <v>2</v>
      </c>
      <c r="E6" s="2">
        <v>0</v>
      </c>
      <c r="F6" s="2">
        <v>4</v>
      </c>
      <c r="G6" s="74">
        <v>2439</v>
      </c>
      <c r="H6" s="77">
        <v>406.5</v>
      </c>
      <c r="I6" s="80">
        <v>12</v>
      </c>
    </row>
    <row r="7" spans="1:9" ht="15">
      <c r="A7" s="24">
        <v>6</v>
      </c>
      <c r="B7" s="3" t="s">
        <v>16</v>
      </c>
      <c r="C7" s="2">
        <v>6</v>
      </c>
      <c r="D7" s="2">
        <v>2</v>
      </c>
      <c r="E7" s="2">
        <v>0</v>
      </c>
      <c r="F7" s="2">
        <v>4</v>
      </c>
      <c r="G7" s="74">
        <v>2488</v>
      </c>
      <c r="H7" s="77">
        <v>414.67</v>
      </c>
      <c r="I7" s="80">
        <v>10</v>
      </c>
    </row>
    <row r="8" spans="1:9" ht="15">
      <c r="A8" s="25">
        <v>7</v>
      </c>
      <c r="B8" s="16" t="s">
        <v>31</v>
      </c>
      <c r="C8" s="26">
        <v>6</v>
      </c>
      <c r="D8" s="26">
        <v>2</v>
      </c>
      <c r="E8" s="26">
        <v>0</v>
      </c>
      <c r="F8" s="26">
        <v>4</v>
      </c>
      <c r="G8" s="75">
        <v>2419</v>
      </c>
      <c r="H8" s="78">
        <v>403.17</v>
      </c>
      <c r="I8" s="81">
        <v>10</v>
      </c>
    </row>
    <row r="9" spans="1:9" ht="15">
      <c r="A9" s="86"/>
      <c r="B9" s="82"/>
      <c r="C9" s="86"/>
      <c r="D9" s="86"/>
      <c r="E9" s="86"/>
      <c r="F9" s="86"/>
      <c r="G9" s="86"/>
      <c r="H9" s="94"/>
      <c r="I9" s="86"/>
    </row>
    <row r="10" spans="1:9" ht="15">
      <c r="A10" s="195" t="s">
        <v>22</v>
      </c>
      <c r="B10" s="195"/>
      <c r="C10" s="195"/>
      <c r="D10" s="195"/>
      <c r="E10" s="195"/>
      <c r="F10" s="195"/>
      <c r="G10" s="195"/>
      <c r="H10" s="195"/>
      <c r="I10" s="195"/>
    </row>
    <row r="11" spans="1:9" ht="15">
      <c r="A11" s="112">
        <v>1</v>
      </c>
      <c r="B11" s="113" t="s">
        <v>20</v>
      </c>
      <c r="C11" s="114">
        <v>6</v>
      </c>
      <c r="D11" s="114">
        <v>4</v>
      </c>
      <c r="E11" s="114">
        <v>0</v>
      </c>
      <c r="F11" s="114">
        <v>2</v>
      </c>
      <c r="G11" s="73">
        <v>3126</v>
      </c>
      <c r="H11" s="121">
        <v>521</v>
      </c>
      <c r="I11" s="115">
        <v>21</v>
      </c>
    </row>
    <row r="12" spans="1:9" ht="15">
      <c r="A12" s="116">
        <v>2</v>
      </c>
      <c r="B12" s="98" t="s">
        <v>19</v>
      </c>
      <c r="C12" s="97">
        <v>6</v>
      </c>
      <c r="D12" s="97">
        <v>4</v>
      </c>
      <c r="E12" s="97">
        <v>0</v>
      </c>
      <c r="F12" s="97">
        <v>2</v>
      </c>
      <c r="G12" s="74">
        <v>2845</v>
      </c>
      <c r="H12" s="122">
        <v>474.17</v>
      </c>
      <c r="I12" s="117">
        <v>18</v>
      </c>
    </row>
    <row r="13" spans="1:9" ht="15">
      <c r="A13" s="116">
        <v>3</v>
      </c>
      <c r="B13" s="98" t="s">
        <v>18</v>
      </c>
      <c r="C13" s="97">
        <v>6</v>
      </c>
      <c r="D13" s="97">
        <v>4</v>
      </c>
      <c r="E13" s="97">
        <v>0</v>
      </c>
      <c r="F13" s="97">
        <v>2</v>
      </c>
      <c r="G13" s="74">
        <v>3063</v>
      </c>
      <c r="H13" s="122">
        <v>510.5</v>
      </c>
      <c r="I13" s="117">
        <v>17</v>
      </c>
    </row>
    <row r="14" spans="1:9" ht="15">
      <c r="A14" s="116">
        <v>4</v>
      </c>
      <c r="B14" s="98" t="s">
        <v>17</v>
      </c>
      <c r="C14" s="97">
        <v>6</v>
      </c>
      <c r="D14" s="97">
        <v>3</v>
      </c>
      <c r="E14" s="97">
        <v>0</v>
      </c>
      <c r="F14" s="97">
        <v>3</v>
      </c>
      <c r="G14" s="74">
        <v>2888</v>
      </c>
      <c r="H14" s="122">
        <v>481.33</v>
      </c>
      <c r="I14" s="117">
        <v>16</v>
      </c>
    </row>
    <row r="15" spans="1:9" ht="15">
      <c r="A15" s="116">
        <v>5</v>
      </c>
      <c r="B15" s="98" t="s">
        <v>21</v>
      </c>
      <c r="C15" s="97">
        <v>6</v>
      </c>
      <c r="D15" s="97">
        <v>4</v>
      </c>
      <c r="E15" s="97">
        <v>0</v>
      </c>
      <c r="F15" s="97">
        <v>2</v>
      </c>
      <c r="G15" s="74">
        <v>2868</v>
      </c>
      <c r="H15" s="122">
        <v>478</v>
      </c>
      <c r="I15" s="117">
        <v>14</v>
      </c>
    </row>
    <row r="16" spans="1:9" ht="15">
      <c r="A16" s="116">
        <v>6</v>
      </c>
      <c r="B16" s="98" t="s">
        <v>31</v>
      </c>
      <c r="C16" s="97">
        <v>6</v>
      </c>
      <c r="D16" s="97">
        <v>3</v>
      </c>
      <c r="E16" s="97">
        <v>0</v>
      </c>
      <c r="F16" s="97">
        <v>3</v>
      </c>
      <c r="G16" s="74">
        <v>2623</v>
      </c>
      <c r="H16" s="122">
        <v>437.17</v>
      </c>
      <c r="I16" s="117">
        <v>14</v>
      </c>
    </row>
    <row r="17" spans="1:9" ht="15">
      <c r="A17" s="118">
        <v>7</v>
      </c>
      <c r="B17" s="106" t="s">
        <v>16</v>
      </c>
      <c r="C17" s="119">
        <v>6</v>
      </c>
      <c r="D17" s="119">
        <v>0</v>
      </c>
      <c r="E17" s="119">
        <v>0</v>
      </c>
      <c r="F17" s="119">
        <v>6</v>
      </c>
      <c r="G17" s="75">
        <v>2479</v>
      </c>
      <c r="H17" s="123">
        <v>413.17</v>
      </c>
      <c r="I17" s="120">
        <v>5</v>
      </c>
    </row>
    <row r="18" spans="1:9" ht="15">
      <c r="A18" s="86"/>
      <c r="B18" s="82"/>
      <c r="C18" s="86"/>
      <c r="D18" s="86"/>
      <c r="E18" s="86"/>
      <c r="F18" s="86"/>
      <c r="G18" s="86"/>
      <c r="H18" s="94"/>
      <c r="I18" s="86"/>
    </row>
    <row r="19" spans="1:9" ht="15">
      <c r="A19" s="195" t="s">
        <v>53</v>
      </c>
      <c r="B19" s="195"/>
      <c r="C19" s="195"/>
      <c r="D19" s="195"/>
      <c r="E19" s="195"/>
      <c r="F19" s="195"/>
      <c r="G19" s="195"/>
      <c r="H19" s="195"/>
      <c r="I19" s="195"/>
    </row>
    <row r="20" spans="1:9" ht="15">
      <c r="A20" s="112">
        <v>1</v>
      </c>
      <c r="B20" s="113" t="s">
        <v>19</v>
      </c>
      <c r="C20" s="114">
        <v>12</v>
      </c>
      <c r="D20" s="114">
        <v>9</v>
      </c>
      <c r="E20" s="114">
        <v>0</v>
      </c>
      <c r="F20" s="114">
        <v>3</v>
      </c>
      <c r="G20" s="73">
        <f>SUM(G2,G12)</f>
        <v>5384</v>
      </c>
      <c r="H20" s="121" t="s">
        <v>105</v>
      </c>
      <c r="I20" s="115">
        <v>40</v>
      </c>
    </row>
    <row r="21" spans="1:9" ht="15">
      <c r="A21" s="116">
        <v>2</v>
      </c>
      <c r="B21" s="98" t="s">
        <v>18</v>
      </c>
      <c r="C21" s="97">
        <v>12</v>
      </c>
      <c r="D21" s="97">
        <v>8</v>
      </c>
      <c r="E21" s="97">
        <v>0</v>
      </c>
      <c r="F21" s="97">
        <v>4</v>
      </c>
      <c r="G21" s="74">
        <f>SUM(G3,G13)</f>
        <v>5835</v>
      </c>
      <c r="H21" s="122">
        <v>486.25</v>
      </c>
      <c r="I21" s="117">
        <v>37</v>
      </c>
    </row>
    <row r="22" spans="1:9" ht="15">
      <c r="A22" s="116">
        <v>3</v>
      </c>
      <c r="B22" s="98" t="s">
        <v>17</v>
      </c>
      <c r="C22" s="97">
        <v>12</v>
      </c>
      <c r="D22" s="97">
        <v>7</v>
      </c>
      <c r="E22" s="97">
        <v>0</v>
      </c>
      <c r="F22" s="97">
        <v>5</v>
      </c>
      <c r="G22" s="74">
        <f>SUM(G4,G14)</f>
        <v>5551</v>
      </c>
      <c r="H22" s="122">
        <v>462.58</v>
      </c>
      <c r="I22" s="117">
        <v>35</v>
      </c>
    </row>
    <row r="23" spans="1:9" ht="15">
      <c r="A23" s="116">
        <v>4</v>
      </c>
      <c r="B23" s="98" t="s">
        <v>20</v>
      </c>
      <c r="C23" s="97">
        <v>12</v>
      </c>
      <c r="D23" s="97">
        <v>6</v>
      </c>
      <c r="E23" s="97">
        <v>0</v>
      </c>
      <c r="F23" s="97">
        <v>6</v>
      </c>
      <c r="G23" s="74">
        <f>SUM(G6,G11)</f>
        <v>5565</v>
      </c>
      <c r="H23" s="122">
        <v>463.75</v>
      </c>
      <c r="I23" s="117">
        <v>33</v>
      </c>
    </row>
    <row r="24" spans="1:9" ht="15">
      <c r="A24" s="116">
        <v>5</v>
      </c>
      <c r="B24" s="98" t="s">
        <v>21</v>
      </c>
      <c r="C24" s="97">
        <v>12</v>
      </c>
      <c r="D24" s="97">
        <v>6</v>
      </c>
      <c r="E24" s="97">
        <v>0</v>
      </c>
      <c r="F24" s="97">
        <v>6</v>
      </c>
      <c r="G24" s="74">
        <f>SUM(G5,G15)</f>
        <v>5353</v>
      </c>
      <c r="H24" s="122">
        <v>446.08</v>
      </c>
      <c r="I24" s="117">
        <v>26</v>
      </c>
    </row>
    <row r="25" spans="1:9" ht="15">
      <c r="A25" s="116">
        <v>6</v>
      </c>
      <c r="B25" s="98" t="s">
        <v>31</v>
      </c>
      <c r="C25" s="97">
        <v>12</v>
      </c>
      <c r="D25" s="97">
        <v>5</v>
      </c>
      <c r="E25" s="97">
        <v>0</v>
      </c>
      <c r="F25" s="97">
        <v>7</v>
      </c>
      <c r="G25" s="74">
        <f>SUM(G8,G16)</f>
        <v>5042</v>
      </c>
      <c r="H25" s="122">
        <v>420.17</v>
      </c>
      <c r="I25" s="117">
        <v>24</v>
      </c>
    </row>
    <row r="26" spans="1:9" ht="15">
      <c r="A26" s="118">
        <v>7</v>
      </c>
      <c r="B26" s="106" t="s">
        <v>16</v>
      </c>
      <c r="C26" s="119">
        <v>12</v>
      </c>
      <c r="D26" s="119">
        <v>2</v>
      </c>
      <c r="E26" s="119">
        <v>0</v>
      </c>
      <c r="F26" s="119">
        <v>10</v>
      </c>
      <c r="G26" s="75">
        <f>SUM(G7,G17)</f>
        <v>4967</v>
      </c>
      <c r="H26" s="123">
        <v>413.92</v>
      </c>
      <c r="I26" s="120">
        <v>8</v>
      </c>
    </row>
    <row r="27" spans="1:9" ht="15">
      <c r="A27" s="125"/>
      <c r="B27" s="124"/>
      <c r="C27" s="125"/>
      <c r="D27" s="125"/>
      <c r="E27" s="125"/>
      <c r="F27" s="125"/>
      <c r="G27" s="125"/>
      <c r="H27" s="128"/>
      <c r="I27" s="125"/>
    </row>
    <row r="28" spans="1:9" ht="15">
      <c r="A28" s="196" t="s">
        <v>27</v>
      </c>
      <c r="B28" s="196"/>
      <c r="C28" s="196"/>
      <c r="D28" s="196"/>
      <c r="E28" s="196"/>
      <c r="F28" s="196"/>
      <c r="G28" s="196"/>
      <c r="H28" s="196"/>
      <c r="I28" s="196"/>
    </row>
    <row r="29" spans="1:9" ht="15">
      <c r="A29" s="125">
        <v>1</v>
      </c>
      <c r="B29" s="124" t="s">
        <v>18</v>
      </c>
      <c r="C29" s="125">
        <v>6</v>
      </c>
      <c r="D29" s="125">
        <v>6</v>
      </c>
      <c r="E29" s="125">
        <v>0</v>
      </c>
      <c r="F29" s="125">
        <v>0</v>
      </c>
      <c r="G29" s="126">
        <v>3181</v>
      </c>
      <c r="H29" s="127">
        <v>530.17</v>
      </c>
      <c r="I29" s="126">
        <v>24</v>
      </c>
    </row>
    <row r="30" ht="15">
      <c r="A30" s="125">
        <v>2</v>
      </c>
    </row>
    <row r="31" spans="1:9" ht="15">
      <c r="A31" s="125">
        <v>3</v>
      </c>
      <c r="B31" s="124" t="s">
        <v>17</v>
      </c>
      <c r="C31" s="125">
        <v>6</v>
      </c>
      <c r="D31" s="125">
        <v>2</v>
      </c>
      <c r="E31" s="125">
        <v>0</v>
      </c>
      <c r="F31" s="125">
        <v>4</v>
      </c>
      <c r="G31" s="126">
        <v>2975</v>
      </c>
      <c r="H31" s="127">
        <v>495.83</v>
      </c>
      <c r="I31" s="126">
        <v>13</v>
      </c>
    </row>
    <row r="32" spans="1:9" ht="15">
      <c r="A32" s="125">
        <v>4</v>
      </c>
      <c r="B32" s="124" t="s">
        <v>19</v>
      </c>
      <c r="C32" s="125">
        <v>6</v>
      </c>
      <c r="D32" s="125">
        <v>5</v>
      </c>
      <c r="E32" s="125">
        <v>0</v>
      </c>
      <c r="F32" s="125">
        <v>1</v>
      </c>
      <c r="G32" s="126">
        <v>3143</v>
      </c>
      <c r="H32" s="127">
        <v>523.83</v>
      </c>
      <c r="I32" s="126">
        <v>19</v>
      </c>
    </row>
    <row r="33" spans="1:9" ht="15">
      <c r="A33" s="125">
        <v>5</v>
      </c>
      <c r="B33" s="124" t="s">
        <v>31</v>
      </c>
      <c r="C33" s="125">
        <v>6</v>
      </c>
      <c r="D33" s="125">
        <v>3</v>
      </c>
      <c r="E33" s="125">
        <v>0</v>
      </c>
      <c r="F33" s="125">
        <v>3</v>
      </c>
      <c r="G33" s="126">
        <v>2684</v>
      </c>
      <c r="H33" s="127">
        <v>447.33</v>
      </c>
      <c r="I33" s="126">
        <v>12</v>
      </c>
    </row>
    <row r="34" spans="1:9" ht="15">
      <c r="A34" s="125">
        <v>6</v>
      </c>
      <c r="B34" s="124" t="s">
        <v>20</v>
      </c>
      <c r="C34" s="125">
        <v>6</v>
      </c>
      <c r="D34" s="125">
        <v>4</v>
      </c>
      <c r="E34" s="125">
        <v>0</v>
      </c>
      <c r="F34" s="125">
        <v>2</v>
      </c>
      <c r="G34" s="126">
        <v>3069</v>
      </c>
      <c r="H34" s="127">
        <v>511.5</v>
      </c>
      <c r="I34" s="126">
        <v>20</v>
      </c>
    </row>
    <row r="35" spans="1:9" ht="15">
      <c r="A35" s="125">
        <v>7</v>
      </c>
      <c r="B35" s="124" t="s">
        <v>16</v>
      </c>
      <c r="C35" s="125">
        <v>6</v>
      </c>
      <c r="D35" s="125">
        <v>0</v>
      </c>
      <c r="E35" s="125">
        <v>0</v>
      </c>
      <c r="F35" s="125">
        <v>6</v>
      </c>
      <c r="G35" s="126">
        <v>2526</v>
      </c>
      <c r="H35" s="127">
        <v>421</v>
      </c>
      <c r="I35" s="126">
        <v>5</v>
      </c>
    </row>
    <row r="36" spans="1:9" ht="15">
      <c r="A36" s="125"/>
      <c r="B36" s="124"/>
      <c r="C36" s="125"/>
      <c r="D36" s="125"/>
      <c r="E36" s="125"/>
      <c r="F36" s="125"/>
      <c r="G36" s="125"/>
      <c r="H36" s="128"/>
      <c r="I36" s="125"/>
    </row>
    <row r="37" spans="1:9" ht="15">
      <c r="A37" s="196" t="s">
        <v>53</v>
      </c>
      <c r="B37" s="196"/>
      <c r="C37" s="196"/>
      <c r="D37" s="196"/>
      <c r="E37" s="196"/>
      <c r="F37" s="196"/>
      <c r="G37" s="196"/>
      <c r="H37" s="196"/>
      <c r="I37" s="196"/>
    </row>
    <row r="38" spans="1:9" ht="15">
      <c r="A38" s="125">
        <v>1</v>
      </c>
      <c r="B38" s="124" t="s">
        <v>18</v>
      </c>
      <c r="C38" s="125">
        <v>24</v>
      </c>
      <c r="D38" s="125">
        <v>18</v>
      </c>
      <c r="E38" s="125">
        <v>0</v>
      </c>
      <c r="F38" s="125">
        <v>6</v>
      </c>
      <c r="G38" s="126">
        <v>12047</v>
      </c>
      <c r="H38" s="127">
        <v>501.95</v>
      </c>
      <c r="I38" s="126">
        <v>78</v>
      </c>
    </row>
    <row r="39" spans="1:9" ht="15">
      <c r="A39" s="125">
        <v>2</v>
      </c>
      <c r="B39" s="124" t="s">
        <v>17</v>
      </c>
      <c r="C39" s="125">
        <v>24</v>
      </c>
      <c r="D39" s="125">
        <v>13</v>
      </c>
      <c r="E39" s="125">
        <v>0</v>
      </c>
      <c r="F39" s="125">
        <v>11</v>
      </c>
      <c r="G39" s="126">
        <v>11595</v>
      </c>
      <c r="H39" s="127">
        <v>483.12</v>
      </c>
      <c r="I39" s="126">
        <v>70</v>
      </c>
    </row>
    <row r="40" spans="1:9" ht="15">
      <c r="A40" s="125">
        <v>3</v>
      </c>
      <c r="B40" s="124" t="s">
        <v>20</v>
      </c>
      <c r="C40" s="125">
        <v>24</v>
      </c>
      <c r="D40" s="125">
        <v>15</v>
      </c>
      <c r="E40" s="125">
        <v>0</v>
      </c>
      <c r="F40" s="125">
        <v>9</v>
      </c>
      <c r="G40" s="126">
        <v>11152</v>
      </c>
      <c r="H40" s="127">
        <v>464.66</v>
      </c>
      <c r="I40" s="126">
        <v>68</v>
      </c>
    </row>
    <row r="41" spans="1:9" ht="15">
      <c r="A41" s="125">
        <v>4</v>
      </c>
      <c r="B41" s="124" t="s">
        <v>19</v>
      </c>
      <c r="C41" s="125">
        <v>24</v>
      </c>
      <c r="D41" s="125">
        <v>15</v>
      </c>
      <c r="E41" s="125">
        <v>0</v>
      </c>
      <c r="F41" s="125">
        <v>9</v>
      </c>
      <c r="G41" s="126">
        <v>11469</v>
      </c>
      <c r="H41" s="127">
        <v>477.87</v>
      </c>
      <c r="I41" s="126">
        <v>64</v>
      </c>
    </row>
    <row r="42" spans="1:9" ht="15">
      <c r="A42" s="125">
        <v>5</v>
      </c>
      <c r="B42" s="124" t="s">
        <v>21</v>
      </c>
      <c r="C42" s="125">
        <v>24</v>
      </c>
      <c r="D42" s="125">
        <v>10</v>
      </c>
      <c r="E42" s="125">
        <v>1</v>
      </c>
      <c r="F42" s="125">
        <v>13</v>
      </c>
      <c r="G42" s="126">
        <v>11455</v>
      </c>
      <c r="H42" s="127">
        <v>477.29</v>
      </c>
      <c r="I42" s="126">
        <v>60.5</v>
      </c>
    </row>
    <row r="43" spans="1:9" ht="15">
      <c r="A43" s="125">
        <v>6</v>
      </c>
      <c r="B43" s="124" t="s">
        <v>31</v>
      </c>
      <c r="C43" s="125">
        <v>24</v>
      </c>
      <c r="D43" s="125">
        <v>12</v>
      </c>
      <c r="E43" s="125">
        <v>1</v>
      </c>
      <c r="F43" s="125">
        <v>11</v>
      </c>
      <c r="G43" s="126">
        <v>10650</v>
      </c>
      <c r="H43" s="127">
        <v>443.75</v>
      </c>
      <c r="I43" s="126">
        <v>54</v>
      </c>
    </row>
    <row r="44" spans="1:9" ht="15">
      <c r="A44" s="125">
        <v>7</v>
      </c>
      <c r="B44" s="124" t="s">
        <v>16</v>
      </c>
      <c r="C44" s="125">
        <v>24</v>
      </c>
      <c r="D44" s="125">
        <v>2</v>
      </c>
      <c r="E44" s="125">
        <v>0</v>
      </c>
      <c r="F44" s="125">
        <v>16</v>
      </c>
      <c r="G44" s="126">
        <v>9804</v>
      </c>
      <c r="H44" s="127">
        <v>408.5</v>
      </c>
      <c r="I44" s="126">
        <v>24.5</v>
      </c>
    </row>
    <row r="45" spans="1:9" ht="15">
      <c r="A45" s="129"/>
      <c r="B45" s="130"/>
      <c r="C45" s="129"/>
      <c r="D45" s="129"/>
      <c r="E45" s="129"/>
      <c r="F45" s="129"/>
      <c r="G45" s="129"/>
      <c r="H45" s="131"/>
      <c r="I45" s="129"/>
    </row>
  </sheetData>
  <sheetProtection/>
  <mergeCells count="5">
    <mergeCell ref="A1:I1"/>
    <mergeCell ref="A10:I10"/>
    <mergeCell ref="A37:I37"/>
    <mergeCell ref="A19:I19"/>
    <mergeCell ref="A28:I28"/>
  </mergeCells>
  <printOptions/>
  <pageMargins left="0.7" right="0.7" top="0.787401575" bottom="0.787401575" header="0.3" footer="0.3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T36"/>
  <sheetViews>
    <sheetView tabSelected="1" zoomScale="75" zoomScaleNormal="75" zoomScalePageLayoutView="0" workbookViewId="0" topLeftCell="A7">
      <selection activeCell="U7" sqref="U7"/>
    </sheetView>
  </sheetViews>
  <sheetFormatPr defaultColWidth="8.8515625" defaultRowHeight="15"/>
  <cols>
    <col min="1" max="1" width="5.57421875" style="86" customWidth="1"/>
    <col min="2" max="3" width="20.57421875" style="82" customWidth="1"/>
    <col min="4" max="15" width="5.57421875" style="86" customWidth="1"/>
    <col min="16" max="16" width="8.57421875" style="93" customWidth="1"/>
    <col min="17" max="17" width="8.57421875" style="94" customWidth="1"/>
    <col min="18" max="19" width="5.57421875" style="93" customWidth="1"/>
    <col min="20" max="20" width="5.57421875" style="86" customWidth="1"/>
    <col min="21" max="16384" width="8.8515625" style="82" customWidth="1"/>
  </cols>
  <sheetData>
    <row r="1" spans="1:20" ht="15">
      <c r="A1" s="195" t="s">
        <v>98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s="132" customFormat="1" ht="15.75" thickBot="1">
      <c r="A2" s="29"/>
      <c r="B2" s="29" t="s">
        <v>57</v>
      </c>
      <c r="C2" s="29" t="s">
        <v>58</v>
      </c>
      <c r="D2" s="29" t="s">
        <v>59</v>
      </c>
      <c r="E2" s="29" t="s">
        <v>60</v>
      </c>
      <c r="F2" s="29" t="s">
        <v>61</v>
      </c>
      <c r="G2" s="29" t="s">
        <v>62</v>
      </c>
      <c r="H2" s="29" t="s">
        <v>63</v>
      </c>
      <c r="I2" s="29" t="s">
        <v>64</v>
      </c>
      <c r="J2" s="29" t="s">
        <v>84</v>
      </c>
      <c r="K2" s="29" t="s">
        <v>85</v>
      </c>
      <c r="L2" s="29" t="s">
        <v>86</v>
      </c>
      <c r="M2" s="29" t="s">
        <v>87</v>
      </c>
      <c r="N2" s="29" t="s">
        <v>88</v>
      </c>
      <c r="O2" s="29" t="s">
        <v>89</v>
      </c>
      <c r="P2" s="30" t="s">
        <v>53</v>
      </c>
      <c r="Q2" s="31" t="s">
        <v>54</v>
      </c>
      <c r="R2" s="30" t="s">
        <v>55</v>
      </c>
      <c r="S2" s="30" t="s">
        <v>56</v>
      </c>
      <c r="T2" s="29" t="s">
        <v>9</v>
      </c>
    </row>
    <row r="3" spans="1:20" ht="15.75" thickBot="1">
      <c r="A3" s="156" t="s">
        <v>35</v>
      </c>
      <c r="B3" s="49" t="s">
        <v>94</v>
      </c>
      <c r="C3" s="179" t="s">
        <v>18</v>
      </c>
      <c r="D3" s="41">
        <v>157</v>
      </c>
      <c r="E3" s="42">
        <v>190</v>
      </c>
      <c r="F3" s="42">
        <v>198</v>
      </c>
      <c r="G3" s="42">
        <v>193</v>
      </c>
      <c r="H3" s="42">
        <v>161</v>
      </c>
      <c r="I3" s="43">
        <v>143</v>
      </c>
      <c r="J3" s="157">
        <v>185</v>
      </c>
      <c r="K3" s="136">
        <v>157</v>
      </c>
      <c r="L3" s="136">
        <v>207</v>
      </c>
      <c r="M3" s="136">
        <v>162</v>
      </c>
      <c r="N3" s="136">
        <v>147</v>
      </c>
      <c r="O3" s="137">
        <v>153</v>
      </c>
      <c r="P3" s="178">
        <f aca="true" t="shared" si="0" ref="P3:P26">SUM(D3:O3)</f>
        <v>2053</v>
      </c>
      <c r="Q3" s="153">
        <f aca="true" t="shared" si="1" ref="Q3:Q26">AVERAGE(D3:O3)</f>
        <v>171.08333333333334</v>
      </c>
      <c r="R3" s="159">
        <f aca="true" t="shared" si="2" ref="R3:R26">MAX(D3:O3)</f>
        <v>207</v>
      </c>
      <c r="S3" s="138">
        <f aca="true" t="shared" si="3" ref="S3:S26">MIN(D3:O3)</f>
        <v>143</v>
      </c>
      <c r="T3" s="187">
        <v>8</v>
      </c>
    </row>
    <row r="4" spans="1:20" ht="15.75" thickBot="1">
      <c r="A4" s="160" t="s">
        <v>36</v>
      </c>
      <c r="B4" s="140" t="s">
        <v>95</v>
      </c>
      <c r="C4" s="181" t="s">
        <v>19</v>
      </c>
      <c r="D4" s="87"/>
      <c r="E4" s="85"/>
      <c r="F4" s="85"/>
      <c r="G4" s="85"/>
      <c r="H4" s="85"/>
      <c r="I4" s="88"/>
      <c r="J4" s="161">
        <v>210</v>
      </c>
      <c r="K4" s="101">
        <v>117</v>
      </c>
      <c r="L4" s="101"/>
      <c r="M4" s="101">
        <v>171</v>
      </c>
      <c r="N4" s="101"/>
      <c r="O4" s="142">
        <v>171</v>
      </c>
      <c r="P4" s="178">
        <f t="shared" si="0"/>
        <v>669</v>
      </c>
      <c r="Q4" s="153">
        <f t="shared" si="1"/>
        <v>167.25</v>
      </c>
      <c r="R4" s="159">
        <f t="shared" si="2"/>
        <v>210</v>
      </c>
      <c r="S4" s="138">
        <f t="shared" si="3"/>
        <v>117</v>
      </c>
      <c r="T4" s="188">
        <v>2</v>
      </c>
    </row>
    <row r="5" spans="1:20" ht="15.75" thickBot="1">
      <c r="A5" s="160" t="s">
        <v>37</v>
      </c>
      <c r="B5" s="50" t="s">
        <v>65</v>
      </c>
      <c r="C5" s="180" t="s">
        <v>17</v>
      </c>
      <c r="D5" s="44">
        <v>169</v>
      </c>
      <c r="E5" s="6">
        <v>167</v>
      </c>
      <c r="F5" s="6">
        <v>171</v>
      </c>
      <c r="G5" s="6">
        <v>159</v>
      </c>
      <c r="H5" s="6"/>
      <c r="I5" s="45">
        <v>122</v>
      </c>
      <c r="J5" s="91"/>
      <c r="K5" s="85"/>
      <c r="L5" s="85"/>
      <c r="M5" s="85"/>
      <c r="N5" s="85"/>
      <c r="O5" s="88"/>
      <c r="P5" s="178">
        <f t="shared" si="0"/>
        <v>788</v>
      </c>
      <c r="Q5" s="153">
        <f t="shared" si="1"/>
        <v>157.6</v>
      </c>
      <c r="R5" s="159">
        <f t="shared" si="2"/>
        <v>171</v>
      </c>
      <c r="S5" s="138">
        <f t="shared" si="3"/>
        <v>122</v>
      </c>
      <c r="T5" s="188">
        <v>3</v>
      </c>
    </row>
    <row r="6" spans="1:20" ht="15.75" thickBot="1">
      <c r="A6" s="160" t="s">
        <v>38</v>
      </c>
      <c r="B6" s="50" t="s">
        <v>14</v>
      </c>
      <c r="C6" s="180" t="s">
        <v>19</v>
      </c>
      <c r="D6" s="44">
        <v>172</v>
      </c>
      <c r="E6" s="6">
        <v>161</v>
      </c>
      <c r="F6" s="6">
        <v>135</v>
      </c>
      <c r="G6" s="6">
        <v>121</v>
      </c>
      <c r="H6" s="6"/>
      <c r="I6" s="45">
        <v>126</v>
      </c>
      <c r="J6" s="161">
        <v>206</v>
      </c>
      <c r="K6" s="101">
        <v>172</v>
      </c>
      <c r="L6" s="101">
        <v>148</v>
      </c>
      <c r="M6" s="101">
        <v>192</v>
      </c>
      <c r="N6" s="101">
        <v>170</v>
      </c>
      <c r="O6" s="142">
        <v>190</v>
      </c>
      <c r="P6" s="178">
        <f t="shared" si="0"/>
        <v>1793</v>
      </c>
      <c r="Q6" s="153">
        <f t="shared" si="1"/>
        <v>163</v>
      </c>
      <c r="R6" s="159">
        <f t="shared" si="2"/>
        <v>206</v>
      </c>
      <c r="S6" s="138">
        <f t="shared" si="3"/>
        <v>121</v>
      </c>
      <c r="T6" s="188">
        <v>7</v>
      </c>
    </row>
    <row r="7" spans="1:20" ht="15.75" thickBot="1">
      <c r="A7" s="160" t="s">
        <v>39</v>
      </c>
      <c r="B7" s="176" t="s">
        <v>100</v>
      </c>
      <c r="C7" s="181" t="s">
        <v>20</v>
      </c>
      <c r="D7" s="87"/>
      <c r="E7" s="85"/>
      <c r="F7" s="85"/>
      <c r="G7" s="85"/>
      <c r="H7" s="85"/>
      <c r="I7" s="88"/>
      <c r="J7" s="161">
        <v>164</v>
      </c>
      <c r="K7" s="101">
        <v>168</v>
      </c>
      <c r="L7" s="101">
        <v>135</v>
      </c>
      <c r="M7" s="101">
        <v>141</v>
      </c>
      <c r="N7" s="101">
        <v>219</v>
      </c>
      <c r="O7" s="142">
        <v>146</v>
      </c>
      <c r="P7" s="178">
        <f t="shared" si="0"/>
        <v>973</v>
      </c>
      <c r="Q7" s="153">
        <f t="shared" si="1"/>
        <v>162.16666666666666</v>
      </c>
      <c r="R7" s="159">
        <f t="shared" si="2"/>
        <v>219</v>
      </c>
      <c r="S7" s="138">
        <f t="shared" si="3"/>
        <v>135</v>
      </c>
      <c r="T7" s="188">
        <v>4</v>
      </c>
    </row>
    <row r="8" spans="1:20" ht="15.75" thickBot="1">
      <c r="A8" s="160" t="s">
        <v>40</v>
      </c>
      <c r="B8" s="50" t="s">
        <v>71</v>
      </c>
      <c r="C8" s="180" t="s">
        <v>17</v>
      </c>
      <c r="D8" s="44">
        <v>116</v>
      </c>
      <c r="E8" s="6"/>
      <c r="F8" s="6">
        <v>143</v>
      </c>
      <c r="G8" s="6">
        <v>178</v>
      </c>
      <c r="H8" s="6">
        <v>151</v>
      </c>
      <c r="I8" s="45"/>
      <c r="J8" s="161">
        <v>177</v>
      </c>
      <c r="K8" s="101">
        <v>174</v>
      </c>
      <c r="L8" s="101">
        <v>149</v>
      </c>
      <c r="M8" s="101"/>
      <c r="N8" s="101">
        <v>179</v>
      </c>
      <c r="O8" s="142">
        <v>141</v>
      </c>
      <c r="P8" s="178">
        <f t="shared" si="0"/>
        <v>1408</v>
      </c>
      <c r="Q8" s="153">
        <f t="shared" si="1"/>
        <v>156.44444444444446</v>
      </c>
      <c r="R8" s="159">
        <f t="shared" si="2"/>
        <v>179</v>
      </c>
      <c r="S8" s="138">
        <f t="shared" si="3"/>
        <v>116</v>
      </c>
      <c r="T8" s="188">
        <v>5</v>
      </c>
    </row>
    <row r="9" spans="1:20" ht="15.75" thickBot="1">
      <c r="A9" s="160" t="s">
        <v>41</v>
      </c>
      <c r="B9" s="50" t="s">
        <v>12</v>
      </c>
      <c r="C9" s="180" t="s">
        <v>19</v>
      </c>
      <c r="D9" s="44">
        <v>137</v>
      </c>
      <c r="E9" s="6"/>
      <c r="F9" s="6">
        <v>129</v>
      </c>
      <c r="G9" s="6">
        <v>136</v>
      </c>
      <c r="H9" s="6">
        <v>169</v>
      </c>
      <c r="I9" s="45">
        <v>143</v>
      </c>
      <c r="J9" s="161"/>
      <c r="K9" s="101">
        <v>137</v>
      </c>
      <c r="L9" s="101">
        <v>147</v>
      </c>
      <c r="M9" s="101">
        <v>192</v>
      </c>
      <c r="N9" s="101">
        <v>158</v>
      </c>
      <c r="O9" s="142">
        <v>191</v>
      </c>
      <c r="P9" s="178">
        <f t="shared" si="0"/>
        <v>1539</v>
      </c>
      <c r="Q9" s="153">
        <f t="shared" si="1"/>
        <v>153.9</v>
      </c>
      <c r="R9" s="159">
        <f t="shared" si="2"/>
        <v>192</v>
      </c>
      <c r="S9" s="138">
        <f t="shared" si="3"/>
        <v>129</v>
      </c>
      <c r="T9" s="188">
        <v>6</v>
      </c>
    </row>
    <row r="10" spans="1:20" ht="15.75" thickBot="1">
      <c r="A10" s="160" t="s">
        <v>42</v>
      </c>
      <c r="B10" s="50" t="s">
        <v>28</v>
      </c>
      <c r="C10" s="180" t="s">
        <v>18</v>
      </c>
      <c r="D10" s="44">
        <v>141</v>
      </c>
      <c r="E10" s="6">
        <v>134</v>
      </c>
      <c r="F10" s="6">
        <v>135</v>
      </c>
      <c r="G10" s="6">
        <v>166</v>
      </c>
      <c r="H10" s="6">
        <v>120</v>
      </c>
      <c r="I10" s="45">
        <v>154</v>
      </c>
      <c r="J10" s="161"/>
      <c r="K10" s="101">
        <v>140</v>
      </c>
      <c r="L10" s="101">
        <v>158</v>
      </c>
      <c r="M10" s="101">
        <v>156</v>
      </c>
      <c r="N10" s="101"/>
      <c r="O10" s="142">
        <v>195</v>
      </c>
      <c r="P10" s="178">
        <f t="shared" si="0"/>
        <v>1499</v>
      </c>
      <c r="Q10" s="153">
        <f t="shared" si="1"/>
        <v>149.9</v>
      </c>
      <c r="R10" s="159">
        <f t="shared" si="2"/>
        <v>195</v>
      </c>
      <c r="S10" s="138">
        <f t="shared" si="3"/>
        <v>120</v>
      </c>
      <c r="T10" s="188">
        <v>5</v>
      </c>
    </row>
    <row r="11" spans="1:20" ht="15.75" thickBot="1">
      <c r="A11" s="160" t="s">
        <v>43</v>
      </c>
      <c r="B11" s="50" t="s">
        <v>69</v>
      </c>
      <c r="C11" s="180" t="s">
        <v>16</v>
      </c>
      <c r="D11" s="44">
        <v>121</v>
      </c>
      <c r="E11" s="6"/>
      <c r="F11" s="6">
        <v>152</v>
      </c>
      <c r="G11" s="6">
        <v>167</v>
      </c>
      <c r="H11" s="6">
        <v>180</v>
      </c>
      <c r="I11" s="45">
        <v>161</v>
      </c>
      <c r="J11" s="161">
        <v>134</v>
      </c>
      <c r="K11" s="101">
        <v>134</v>
      </c>
      <c r="L11" s="101"/>
      <c r="M11" s="101">
        <v>136</v>
      </c>
      <c r="N11" s="101">
        <v>150</v>
      </c>
      <c r="O11" s="142">
        <v>153</v>
      </c>
      <c r="P11" s="178">
        <f t="shared" si="0"/>
        <v>1488</v>
      </c>
      <c r="Q11" s="153">
        <f t="shared" si="1"/>
        <v>148.8</v>
      </c>
      <c r="R11" s="159">
        <f t="shared" si="2"/>
        <v>180</v>
      </c>
      <c r="S11" s="138">
        <f t="shared" si="3"/>
        <v>121</v>
      </c>
      <c r="T11" s="188">
        <v>4</v>
      </c>
    </row>
    <row r="12" spans="1:20" ht="15.75" thickBot="1">
      <c r="A12" s="160" t="s">
        <v>44</v>
      </c>
      <c r="B12" s="50" t="s">
        <v>13</v>
      </c>
      <c r="C12" s="180" t="s">
        <v>17</v>
      </c>
      <c r="D12" s="44"/>
      <c r="E12" s="6">
        <v>144</v>
      </c>
      <c r="F12" s="6"/>
      <c r="G12" s="6">
        <v>177</v>
      </c>
      <c r="H12" s="6">
        <v>109</v>
      </c>
      <c r="I12" s="45">
        <v>135</v>
      </c>
      <c r="J12" s="161"/>
      <c r="K12" s="101">
        <v>181</v>
      </c>
      <c r="L12" s="101">
        <v>139</v>
      </c>
      <c r="M12" s="101">
        <v>167</v>
      </c>
      <c r="N12" s="101">
        <v>138</v>
      </c>
      <c r="O12" s="142"/>
      <c r="P12" s="178">
        <f t="shared" si="0"/>
        <v>1190</v>
      </c>
      <c r="Q12" s="153">
        <f t="shared" si="1"/>
        <v>148.75</v>
      </c>
      <c r="R12" s="159">
        <f t="shared" si="2"/>
        <v>181</v>
      </c>
      <c r="S12" s="138">
        <f t="shared" si="3"/>
        <v>109</v>
      </c>
      <c r="T12" s="188">
        <v>5</v>
      </c>
    </row>
    <row r="13" spans="1:20" ht="15.75" thickBot="1">
      <c r="A13" s="160" t="s">
        <v>45</v>
      </c>
      <c r="B13" s="50" t="s">
        <v>73</v>
      </c>
      <c r="C13" s="180" t="s">
        <v>21</v>
      </c>
      <c r="D13" s="44">
        <v>130</v>
      </c>
      <c r="E13" s="6">
        <v>125</v>
      </c>
      <c r="F13" s="6">
        <v>150</v>
      </c>
      <c r="G13" s="6">
        <v>157</v>
      </c>
      <c r="H13" s="6">
        <v>142</v>
      </c>
      <c r="I13" s="45">
        <v>151</v>
      </c>
      <c r="J13" s="161">
        <v>165</v>
      </c>
      <c r="K13" s="101">
        <v>179</v>
      </c>
      <c r="L13" s="101">
        <v>121</v>
      </c>
      <c r="M13" s="101"/>
      <c r="N13" s="101">
        <v>174</v>
      </c>
      <c r="O13" s="142">
        <v>127</v>
      </c>
      <c r="P13" s="178">
        <f t="shared" si="0"/>
        <v>1621</v>
      </c>
      <c r="Q13" s="153">
        <f t="shared" si="1"/>
        <v>147.36363636363637</v>
      </c>
      <c r="R13" s="159">
        <f t="shared" si="2"/>
        <v>179</v>
      </c>
      <c r="S13" s="138">
        <f t="shared" si="3"/>
        <v>121</v>
      </c>
      <c r="T13" s="188">
        <v>5</v>
      </c>
    </row>
    <row r="14" spans="1:20" ht="15.75" thickBot="1">
      <c r="A14" s="160" t="s">
        <v>46</v>
      </c>
      <c r="B14" s="140" t="s">
        <v>93</v>
      </c>
      <c r="C14" s="181" t="s">
        <v>16</v>
      </c>
      <c r="D14" s="87"/>
      <c r="E14" s="85"/>
      <c r="F14" s="85"/>
      <c r="G14" s="85"/>
      <c r="H14" s="85"/>
      <c r="I14" s="88"/>
      <c r="J14" s="161"/>
      <c r="K14" s="101">
        <v>126</v>
      </c>
      <c r="L14" s="101">
        <v>172</v>
      </c>
      <c r="M14" s="101"/>
      <c r="N14" s="101">
        <v>142</v>
      </c>
      <c r="O14" s="142"/>
      <c r="P14" s="178">
        <f t="shared" si="0"/>
        <v>440</v>
      </c>
      <c r="Q14" s="153">
        <f t="shared" si="1"/>
        <v>146.66666666666666</v>
      </c>
      <c r="R14" s="159">
        <f t="shared" si="2"/>
        <v>172</v>
      </c>
      <c r="S14" s="138">
        <f t="shared" si="3"/>
        <v>126</v>
      </c>
      <c r="T14" s="188">
        <v>2</v>
      </c>
    </row>
    <row r="15" spans="1:20" ht="15.75" thickBot="1">
      <c r="A15" s="160" t="s">
        <v>47</v>
      </c>
      <c r="B15" s="50" t="s">
        <v>3</v>
      </c>
      <c r="C15" s="180" t="s">
        <v>21</v>
      </c>
      <c r="D15" s="44">
        <v>99</v>
      </c>
      <c r="E15" s="6">
        <v>141</v>
      </c>
      <c r="F15" s="6">
        <v>145</v>
      </c>
      <c r="G15" s="6">
        <v>140</v>
      </c>
      <c r="H15" s="6">
        <v>153</v>
      </c>
      <c r="I15" s="45">
        <v>116</v>
      </c>
      <c r="J15" s="161">
        <v>174</v>
      </c>
      <c r="K15" s="101"/>
      <c r="L15" s="101">
        <v>155</v>
      </c>
      <c r="M15" s="101">
        <v>169</v>
      </c>
      <c r="N15" s="101">
        <v>160</v>
      </c>
      <c r="O15" s="142"/>
      <c r="P15" s="178">
        <f t="shared" si="0"/>
        <v>1452</v>
      </c>
      <c r="Q15" s="153">
        <f t="shared" si="1"/>
        <v>145.2</v>
      </c>
      <c r="R15" s="159">
        <f t="shared" si="2"/>
        <v>174</v>
      </c>
      <c r="S15" s="138">
        <f t="shared" si="3"/>
        <v>99</v>
      </c>
      <c r="T15" s="188">
        <v>5</v>
      </c>
    </row>
    <row r="16" spans="1:20" ht="15.75" thickBot="1">
      <c r="A16" s="160" t="s">
        <v>48</v>
      </c>
      <c r="B16" s="50" t="s">
        <v>66</v>
      </c>
      <c r="C16" s="180" t="s">
        <v>16</v>
      </c>
      <c r="D16" s="44">
        <v>141</v>
      </c>
      <c r="E16" s="6">
        <v>181</v>
      </c>
      <c r="F16" s="6">
        <v>107</v>
      </c>
      <c r="G16" s="6">
        <v>179</v>
      </c>
      <c r="H16" s="6">
        <v>127</v>
      </c>
      <c r="I16" s="45"/>
      <c r="J16" s="161">
        <v>142</v>
      </c>
      <c r="K16" s="101">
        <v>152</v>
      </c>
      <c r="L16" s="101">
        <v>142</v>
      </c>
      <c r="M16" s="101">
        <v>121</v>
      </c>
      <c r="N16" s="101">
        <v>135</v>
      </c>
      <c r="O16" s="142">
        <v>160</v>
      </c>
      <c r="P16" s="178">
        <f t="shared" si="0"/>
        <v>1587</v>
      </c>
      <c r="Q16" s="153">
        <f t="shared" si="1"/>
        <v>144.27272727272728</v>
      </c>
      <c r="R16" s="159">
        <f t="shared" si="2"/>
        <v>181</v>
      </c>
      <c r="S16" s="138">
        <f t="shared" si="3"/>
        <v>107</v>
      </c>
      <c r="T16" s="188">
        <v>3</v>
      </c>
    </row>
    <row r="17" spans="1:20" ht="15.75" thickBot="1">
      <c r="A17" s="160" t="s">
        <v>49</v>
      </c>
      <c r="B17" s="140" t="s">
        <v>11</v>
      </c>
      <c r="C17" s="181" t="s">
        <v>21</v>
      </c>
      <c r="D17" s="87"/>
      <c r="E17" s="85"/>
      <c r="F17" s="85"/>
      <c r="G17" s="85"/>
      <c r="H17" s="85"/>
      <c r="I17" s="88"/>
      <c r="J17" s="161"/>
      <c r="K17" s="101">
        <v>136</v>
      </c>
      <c r="L17" s="101">
        <v>179</v>
      </c>
      <c r="M17" s="101">
        <v>122</v>
      </c>
      <c r="N17" s="101">
        <v>155</v>
      </c>
      <c r="O17" s="142">
        <v>126</v>
      </c>
      <c r="P17" s="178">
        <f t="shared" si="0"/>
        <v>718</v>
      </c>
      <c r="Q17" s="153">
        <f t="shared" si="1"/>
        <v>143.6</v>
      </c>
      <c r="R17" s="159">
        <f t="shared" si="2"/>
        <v>179</v>
      </c>
      <c r="S17" s="138">
        <f t="shared" si="3"/>
        <v>122</v>
      </c>
      <c r="T17" s="188">
        <v>2</v>
      </c>
    </row>
    <row r="18" spans="1:20" ht="15.75" thickBot="1">
      <c r="A18" s="160" t="s">
        <v>50</v>
      </c>
      <c r="B18" s="50" t="s">
        <v>4</v>
      </c>
      <c r="C18" s="180" t="s">
        <v>20</v>
      </c>
      <c r="D18" s="44">
        <v>136</v>
      </c>
      <c r="E18" s="6">
        <v>104</v>
      </c>
      <c r="F18" s="6">
        <v>156</v>
      </c>
      <c r="G18" s="6">
        <v>125</v>
      </c>
      <c r="H18" s="6">
        <v>129</v>
      </c>
      <c r="I18" s="45">
        <v>116</v>
      </c>
      <c r="J18" s="161">
        <v>116</v>
      </c>
      <c r="K18" s="101">
        <v>158</v>
      </c>
      <c r="L18" s="101">
        <v>175</v>
      </c>
      <c r="M18" s="101">
        <v>175</v>
      </c>
      <c r="N18" s="101">
        <v>163</v>
      </c>
      <c r="O18" s="142">
        <v>167</v>
      </c>
      <c r="P18" s="178">
        <f t="shared" si="0"/>
        <v>1720</v>
      </c>
      <c r="Q18" s="153">
        <f t="shared" si="1"/>
        <v>143.33333333333334</v>
      </c>
      <c r="R18" s="159">
        <f t="shared" si="2"/>
        <v>175</v>
      </c>
      <c r="S18" s="138">
        <f t="shared" si="3"/>
        <v>104</v>
      </c>
      <c r="T18" s="188">
        <v>5</v>
      </c>
    </row>
    <row r="19" spans="1:20" ht="15.75" thickBot="1">
      <c r="A19" s="160" t="s">
        <v>79</v>
      </c>
      <c r="B19" s="50" t="s">
        <v>30</v>
      </c>
      <c r="C19" s="180" t="s">
        <v>19</v>
      </c>
      <c r="D19" s="44">
        <v>166</v>
      </c>
      <c r="E19" s="6">
        <v>165</v>
      </c>
      <c r="F19" s="6">
        <v>127</v>
      </c>
      <c r="G19" s="6">
        <v>123</v>
      </c>
      <c r="H19" s="6">
        <v>156</v>
      </c>
      <c r="I19" s="45"/>
      <c r="J19" s="161">
        <v>131</v>
      </c>
      <c r="K19" s="101"/>
      <c r="L19" s="101">
        <v>125</v>
      </c>
      <c r="M19" s="101"/>
      <c r="N19" s="101">
        <v>147</v>
      </c>
      <c r="O19" s="142"/>
      <c r="P19" s="178">
        <f t="shared" si="0"/>
        <v>1140</v>
      </c>
      <c r="Q19" s="153">
        <f t="shared" si="1"/>
        <v>142.5</v>
      </c>
      <c r="R19" s="159">
        <f t="shared" si="2"/>
        <v>166</v>
      </c>
      <c r="S19" s="138">
        <f t="shared" si="3"/>
        <v>123</v>
      </c>
      <c r="T19" s="188">
        <v>4</v>
      </c>
    </row>
    <row r="20" spans="1:20" ht="15.75" thickBot="1">
      <c r="A20" s="160" t="s">
        <v>80</v>
      </c>
      <c r="B20" s="50" t="s">
        <v>96</v>
      </c>
      <c r="C20" s="180" t="s">
        <v>21</v>
      </c>
      <c r="D20" s="44">
        <v>145</v>
      </c>
      <c r="E20" s="6">
        <v>98</v>
      </c>
      <c r="F20" s="6">
        <v>126</v>
      </c>
      <c r="G20" s="6">
        <v>179</v>
      </c>
      <c r="H20" s="6">
        <v>176</v>
      </c>
      <c r="I20" s="45">
        <v>112</v>
      </c>
      <c r="J20" s="161">
        <v>169</v>
      </c>
      <c r="K20" s="101">
        <v>120</v>
      </c>
      <c r="L20" s="101"/>
      <c r="M20" s="101">
        <v>138</v>
      </c>
      <c r="N20" s="101"/>
      <c r="O20" s="142">
        <v>158</v>
      </c>
      <c r="P20" s="178">
        <f t="shared" si="0"/>
        <v>1421</v>
      </c>
      <c r="Q20" s="153">
        <f t="shared" si="1"/>
        <v>142.1</v>
      </c>
      <c r="R20" s="159">
        <f t="shared" si="2"/>
        <v>179</v>
      </c>
      <c r="S20" s="138">
        <f t="shared" si="3"/>
        <v>98</v>
      </c>
      <c r="T20" s="188">
        <v>3</v>
      </c>
    </row>
    <row r="21" spans="1:20" ht="15.75" thickBot="1">
      <c r="A21" s="160" t="s">
        <v>81</v>
      </c>
      <c r="B21" s="140" t="s">
        <v>5</v>
      </c>
      <c r="C21" s="181" t="s">
        <v>17</v>
      </c>
      <c r="D21" s="87"/>
      <c r="E21" s="85"/>
      <c r="F21" s="85"/>
      <c r="G21" s="85"/>
      <c r="H21" s="85"/>
      <c r="I21" s="88"/>
      <c r="J21" s="161">
        <v>140</v>
      </c>
      <c r="K21" s="101"/>
      <c r="L21" s="101">
        <v>134</v>
      </c>
      <c r="M21" s="101">
        <v>138</v>
      </c>
      <c r="N21" s="101"/>
      <c r="O21" s="142">
        <v>139</v>
      </c>
      <c r="P21" s="178">
        <f t="shared" si="0"/>
        <v>551</v>
      </c>
      <c r="Q21" s="153">
        <f t="shared" si="1"/>
        <v>137.75</v>
      </c>
      <c r="R21" s="159">
        <f t="shared" si="2"/>
        <v>140</v>
      </c>
      <c r="S21" s="138">
        <f t="shared" si="3"/>
        <v>134</v>
      </c>
      <c r="T21" s="188">
        <v>1</v>
      </c>
    </row>
    <row r="22" spans="1:20" ht="15.75" thickBot="1">
      <c r="A22" s="160" t="s">
        <v>82</v>
      </c>
      <c r="B22" s="50" t="s">
        <v>29</v>
      </c>
      <c r="C22" s="180" t="s">
        <v>19</v>
      </c>
      <c r="D22" s="44"/>
      <c r="E22" s="6">
        <v>102</v>
      </c>
      <c r="F22" s="6"/>
      <c r="G22" s="6"/>
      <c r="H22" s="6">
        <v>157</v>
      </c>
      <c r="I22" s="45">
        <v>114</v>
      </c>
      <c r="J22" s="91"/>
      <c r="K22" s="85"/>
      <c r="L22" s="85"/>
      <c r="M22" s="85"/>
      <c r="N22" s="85"/>
      <c r="O22" s="88"/>
      <c r="P22" s="178">
        <f t="shared" si="0"/>
        <v>373</v>
      </c>
      <c r="Q22" s="153">
        <f t="shared" si="1"/>
        <v>124.33333333333333</v>
      </c>
      <c r="R22" s="159">
        <f t="shared" si="2"/>
        <v>157</v>
      </c>
      <c r="S22" s="138">
        <f t="shared" si="3"/>
        <v>102</v>
      </c>
      <c r="T22" s="188">
        <v>2</v>
      </c>
    </row>
    <row r="23" spans="1:20" ht="15.75" thickBot="1">
      <c r="A23" s="160" t="s">
        <v>90</v>
      </c>
      <c r="B23" s="140" t="s">
        <v>6</v>
      </c>
      <c r="C23" s="181" t="s">
        <v>18</v>
      </c>
      <c r="D23" s="87"/>
      <c r="E23" s="85"/>
      <c r="F23" s="85"/>
      <c r="G23" s="85"/>
      <c r="H23" s="85"/>
      <c r="I23" s="88"/>
      <c r="J23" s="161">
        <v>105</v>
      </c>
      <c r="K23" s="101"/>
      <c r="L23" s="101"/>
      <c r="M23" s="101"/>
      <c r="N23" s="101">
        <v>188</v>
      </c>
      <c r="O23" s="142">
        <v>113</v>
      </c>
      <c r="P23" s="178">
        <f t="shared" si="0"/>
        <v>406</v>
      </c>
      <c r="Q23" s="153">
        <f t="shared" si="1"/>
        <v>135.33333333333334</v>
      </c>
      <c r="R23" s="159">
        <f t="shared" si="2"/>
        <v>188</v>
      </c>
      <c r="S23" s="138">
        <f t="shared" si="3"/>
        <v>105</v>
      </c>
      <c r="T23" s="188">
        <v>1</v>
      </c>
    </row>
    <row r="24" spans="1:20" ht="15.75" thickBot="1">
      <c r="A24" s="160" t="s">
        <v>91</v>
      </c>
      <c r="B24" s="50" t="s">
        <v>1</v>
      </c>
      <c r="C24" s="180" t="s">
        <v>20</v>
      </c>
      <c r="D24" s="44">
        <v>155</v>
      </c>
      <c r="E24" s="6">
        <v>104</v>
      </c>
      <c r="F24" s="6">
        <v>117</v>
      </c>
      <c r="G24" s="6">
        <v>124</v>
      </c>
      <c r="H24" s="6">
        <v>127</v>
      </c>
      <c r="I24" s="45">
        <v>119</v>
      </c>
      <c r="J24" s="91"/>
      <c r="K24" s="85"/>
      <c r="L24" s="85"/>
      <c r="M24" s="85"/>
      <c r="N24" s="85"/>
      <c r="O24" s="88"/>
      <c r="P24" s="178">
        <f t="shared" si="0"/>
        <v>746</v>
      </c>
      <c r="Q24" s="153">
        <f t="shared" si="1"/>
        <v>124.33333333333333</v>
      </c>
      <c r="R24" s="159">
        <f t="shared" si="2"/>
        <v>155</v>
      </c>
      <c r="S24" s="138">
        <f t="shared" si="3"/>
        <v>104</v>
      </c>
      <c r="T24" s="188">
        <v>3</v>
      </c>
    </row>
    <row r="25" spans="1:20" ht="15.75" thickBot="1">
      <c r="A25" s="160" t="s">
        <v>92</v>
      </c>
      <c r="B25" s="50" t="s">
        <v>34</v>
      </c>
      <c r="C25" s="180" t="s">
        <v>16</v>
      </c>
      <c r="D25" s="44">
        <v>161</v>
      </c>
      <c r="E25" s="6">
        <v>119</v>
      </c>
      <c r="F25" s="6"/>
      <c r="G25" s="6">
        <v>118</v>
      </c>
      <c r="H25" s="6"/>
      <c r="I25" s="45">
        <v>119</v>
      </c>
      <c r="J25" s="161">
        <v>169</v>
      </c>
      <c r="K25" s="101"/>
      <c r="L25" s="101">
        <v>105</v>
      </c>
      <c r="M25" s="101">
        <v>138</v>
      </c>
      <c r="N25" s="101"/>
      <c r="O25" s="142">
        <v>118</v>
      </c>
      <c r="P25" s="178">
        <f t="shared" si="0"/>
        <v>1047</v>
      </c>
      <c r="Q25" s="153">
        <f t="shared" si="1"/>
        <v>130.875</v>
      </c>
      <c r="R25" s="159">
        <f t="shared" si="2"/>
        <v>169</v>
      </c>
      <c r="S25" s="138">
        <f t="shared" si="3"/>
        <v>105</v>
      </c>
      <c r="T25" s="188">
        <v>2</v>
      </c>
    </row>
    <row r="26" spans="1:20" ht="15.75" thickBot="1">
      <c r="A26" s="164" t="s">
        <v>97</v>
      </c>
      <c r="B26" s="51" t="s">
        <v>8</v>
      </c>
      <c r="C26" s="186" t="s">
        <v>16</v>
      </c>
      <c r="D26" s="46"/>
      <c r="E26" s="47">
        <v>125</v>
      </c>
      <c r="F26" s="47">
        <v>104</v>
      </c>
      <c r="G26" s="47"/>
      <c r="H26" s="47">
        <v>124</v>
      </c>
      <c r="I26" s="48">
        <v>102</v>
      </c>
      <c r="J26" s="92"/>
      <c r="K26" s="89"/>
      <c r="L26" s="89"/>
      <c r="M26" s="89"/>
      <c r="N26" s="89"/>
      <c r="O26" s="90"/>
      <c r="P26" s="182">
        <f t="shared" si="0"/>
        <v>455</v>
      </c>
      <c r="Q26" s="183">
        <f t="shared" si="1"/>
        <v>113.75</v>
      </c>
      <c r="R26" s="184">
        <f t="shared" si="2"/>
        <v>125</v>
      </c>
      <c r="S26" s="185">
        <f t="shared" si="3"/>
        <v>102</v>
      </c>
      <c r="T26" s="189">
        <v>0</v>
      </c>
    </row>
    <row r="28" spans="1:20" ht="15">
      <c r="A28" s="195" t="s">
        <v>99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</row>
    <row r="29" spans="1:20" s="132" customFormat="1" ht="15.75" thickBot="1">
      <c r="A29" s="29"/>
      <c r="B29" s="29" t="s">
        <v>57</v>
      </c>
      <c r="C29" s="29" t="s">
        <v>58</v>
      </c>
      <c r="D29" s="29" t="s">
        <v>59</v>
      </c>
      <c r="E29" s="29" t="s">
        <v>60</v>
      </c>
      <c r="F29" s="29" t="s">
        <v>61</v>
      </c>
      <c r="G29" s="29" t="s">
        <v>62</v>
      </c>
      <c r="H29" s="29" t="s">
        <v>63</v>
      </c>
      <c r="I29" s="29" t="s">
        <v>64</v>
      </c>
      <c r="J29" s="29" t="s">
        <v>84</v>
      </c>
      <c r="K29" s="29" t="s">
        <v>85</v>
      </c>
      <c r="L29" s="29" t="s">
        <v>86</v>
      </c>
      <c r="M29" s="29" t="s">
        <v>87</v>
      </c>
      <c r="N29" s="29" t="s">
        <v>88</v>
      </c>
      <c r="O29" s="29" t="s">
        <v>89</v>
      </c>
      <c r="P29" s="30" t="s">
        <v>53</v>
      </c>
      <c r="Q29" s="31" t="s">
        <v>54</v>
      </c>
      <c r="R29" s="30" t="s">
        <v>55</v>
      </c>
      <c r="S29" s="30" t="s">
        <v>56</v>
      </c>
      <c r="T29" s="29" t="s">
        <v>9</v>
      </c>
    </row>
    <row r="30" spans="1:20" ht="15.75" thickBot="1">
      <c r="A30" s="156" t="s">
        <v>35</v>
      </c>
      <c r="B30" s="49" t="s">
        <v>7</v>
      </c>
      <c r="C30" s="179" t="s">
        <v>20</v>
      </c>
      <c r="D30" s="41">
        <v>148</v>
      </c>
      <c r="E30" s="42">
        <v>130</v>
      </c>
      <c r="F30" s="42">
        <v>131</v>
      </c>
      <c r="G30" s="42">
        <v>155</v>
      </c>
      <c r="H30" s="42">
        <v>177</v>
      </c>
      <c r="I30" s="43">
        <v>136</v>
      </c>
      <c r="J30" s="157">
        <v>190</v>
      </c>
      <c r="K30" s="136">
        <v>223</v>
      </c>
      <c r="L30" s="136">
        <v>197</v>
      </c>
      <c r="M30" s="136">
        <v>185</v>
      </c>
      <c r="N30" s="136">
        <v>187</v>
      </c>
      <c r="O30" s="158">
        <v>157</v>
      </c>
      <c r="P30" s="177">
        <f aca="true" t="shared" si="4" ref="P30:P36">SUM(D30:O30)</f>
        <v>2016</v>
      </c>
      <c r="Q30" s="153">
        <f aca="true" t="shared" si="5" ref="Q30:Q36">AVERAGE(D30:O30)</f>
        <v>168</v>
      </c>
      <c r="R30" s="159">
        <f aca="true" t="shared" si="6" ref="R30:R36">MAX(D30:O30)</f>
        <v>223</v>
      </c>
      <c r="S30" s="138">
        <f aca="true" t="shared" si="7" ref="S30:S36">MIN(D30:O30)</f>
        <v>130</v>
      </c>
      <c r="T30" s="187">
        <v>9</v>
      </c>
    </row>
    <row r="31" spans="1:20" ht="15.75" thickBot="1">
      <c r="A31" s="160" t="s">
        <v>36</v>
      </c>
      <c r="B31" s="50" t="s">
        <v>15</v>
      </c>
      <c r="C31" s="180" t="s">
        <v>18</v>
      </c>
      <c r="D31" s="44">
        <v>120</v>
      </c>
      <c r="E31" s="6">
        <v>135</v>
      </c>
      <c r="F31" s="6">
        <v>147</v>
      </c>
      <c r="G31" s="6">
        <v>146</v>
      </c>
      <c r="H31" s="6">
        <v>144</v>
      </c>
      <c r="I31" s="45">
        <v>128</v>
      </c>
      <c r="J31" s="161">
        <v>197</v>
      </c>
      <c r="K31" s="101">
        <v>156</v>
      </c>
      <c r="L31" s="101">
        <v>236</v>
      </c>
      <c r="M31" s="101">
        <v>166</v>
      </c>
      <c r="N31" s="101">
        <v>192</v>
      </c>
      <c r="O31" s="162"/>
      <c r="P31" s="177">
        <f t="shared" si="4"/>
        <v>1767</v>
      </c>
      <c r="Q31" s="153">
        <f t="shared" si="5"/>
        <v>160.63636363636363</v>
      </c>
      <c r="R31" s="159">
        <f t="shared" si="6"/>
        <v>236</v>
      </c>
      <c r="S31" s="138">
        <f t="shared" si="7"/>
        <v>120</v>
      </c>
      <c r="T31" s="188">
        <v>8</v>
      </c>
    </row>
    <row r="32" spans="1:20" ht="15.75" thickBot="1">
      <c r="A32" s="160" t="s">
        <v>37</v>
      </c>
      <c r="B32" s="50" t="s">
        <v>10</v>
      </c>
      <c r="C32" s="180" t="s">
        <v>17</v>
      </c>
      <c r="D32" s="44">
        <v>127</v>
      </c>
      <c r="E32" s="6">
        <v>174</v>
      </c>
      <c r="F32" s="6">
        <v>148</v>
      </c>
      <c r="G32" s="6"/>
      <c r="H32" s="6">
        <v>132</v>
      </c>
      <c r="I32" s="45">
        <v>100</v>
      </c>
      <c r="J32" s="161">
        <v>164</v>
      </c>
      <c r="K32" s="101">
        <v>164</v>
      </c>
      <c r="L32" s="101"/>
      <c r="M32" s="101">
        <v>170</v>
      </c>
      <c r="N32" s="101">
        <v>162</v>
      </c>
      <c r="O32" s="162">
        <v>192</v>
      </c>
      <c r="P32" s="177">
        <f t="shared" si="4"/>
        <v>1533</v>
      </c>
      <c r="Q32" s="153">
        <f t="shared" si="5"/>
        <v>153.3</v>
      </c>
      <c r="R32" s="159">
        <f t="shared" si="6"/>
        <v>192</v>
      </c>
      <c r="S32" s="138">
        <f t="shared" si="7"/>
        <v>100</v>
      </c>
      <c r="T32" s="188">
        <v>7</v>
      </c>
    </row>
    <row r="33" spans="1:20" ht="15.75" thickBot="1">
      <c r="A33" s="160" t="s">
        <v>38</v>
      </c>
      <c r="B33" s="50" t="s">
        <v>33</v>
      </c>
      <c r="C33" s="180" t="s">
        <v>31</v>
      </c>
      <c r="D33" s="44">
        <v>141</v>
      </c>
      <c r="E33" s="6">
        <v>120</v>
      </c>
      <c r="F33" s="6">
        <v>138</v>
      </c>
      <c r="G33" s="6">
        <v>118</v>
      </c>
      <c r="H33" s="6">
        <v>127</v>
      </c>
      <c r="I33" s="45">
        <v>131</v>
      </c>
      <c r="J33" s="161">
        <v>173</v>
      </c>
      <c r="K33" s="101"/>
      <c r="L33" s="101">
        <v>156</v>
      </c>
      <c r="M33" s="101">
        <v>177</v>
      </c>
      <c r="N33" s="101"/>
      <c r="O33" s="162">
        <v>128</v>
      </c>
      <c r="P33" s="177">
        <f t="shared" si="4"/>
        <v>1409</v>
      </c>
      <c r="Q33" s="153">
        <f t="shared" si="5"/>
        <v>140.9</v>
      </c>
      <c r="R33" s="159">
        <f t="shared" si="6"/>
        <v>177</v>
      </c>
      <c r="S33" s="138">
        <f t="shared" si="7"/>
        <v>118</v>
      </c>
      <c r="T33" s="188">
        <v>6</v>
      </c>
    </row>
    <row r="34" spans="1:20" ht="15.75" thickBot="1">
      <c r="A34" s="160" t="s">
        <v>39</v>
      </c>
      <c r="B34" s="50" t="s">
        <v>32</v>
      </c>
      <c r="C34" s="180" t="s">
        <v>31</v>
      </c>
      <c r="D34" s="44">
        <v>138</v>
      </c>
      <c r="E34" s="6">
        <v>133</v>
      </c>
      <c r="F34" s="6">
        <v>98</v>
      </c>
      <c r="G34" s="6">
        <v>115</v>
      </c>
      <c r="H34" s="6">
        <v>127</v>
      </c>
      <c r="I34" s="45">
        <v>102</v>
      </c>
      <c r="J34" s="161">
        <v>122</v>
      </c>
      <c r="K34" s="101">
        <v>112</v>
      </c>
      <c r="L34" s="101">
        <v>141</v>
      </c>
      <c r="M34" s="101"/>
      <c r="N34" s="101">
        <v>172</v>
      </c>
      <c r="O34" s="162">
        <v>159</v>
      </c>
      <c r="P34" s="177">
        <f t="shared" si="4"/>
        <v>1419</v>
      </c>
      <c r="Q34" s="153">
        <f t="shared" si="5"/>
        <v>129</v>
      </c>
      <c r="R34" s="159">
        <f t="shared" si="6"/>
        <v>172</v>
      </c>
      <c r="S34" s="138">
        <f t="shared" si="7"/>
        <v>98</v>
      </c>
      <c r="T34" s="188">
        <v>3</v>
      </c>
    </row>
    <row r="35" spans="1:20" ht="15.75" thickBot="1">
      <c r="A35" s="160" t="s">
        <v>40</v>
      </c>
      <c r="B35" s="140" t="s">
        <v>103</v>
      </c>
      <c r="C35" s="181" t="s">
        <v>31</v>
      </c>
      <c r="D35" s="141"/>
      <c r="E35" s="101"/>
      <c r="F35" s="101"/>
      <c r="G35" s="101"/>
      <c r="H35" s="101"/>
      <c r="I35" s="142"/>
      <c r="J35" s="161"/>
      <c r="K35" s="101">
        <v>105</v>
      </c>
      <c r="L35" s="101">
        <v>103</v>
      </c>
      <c r="M35" s="101">
        <v>175</v>
      </c>
      <c r="N35" s="101">
        <v>124</v>
      </c>
      <c r="O35" s="162"/>
      <c r="P35" s="177">
        <f t="shared" si="4"/>
        <v>507</v>
      </c>
      <c r="Q35" s="153">
        <f t="shared" si="5"/>
        <v>126.75</v>
      </c>
      <c r="R35" s="159">
        <f t="shared" si="6"/>
        <v>175</v>
      </c>
      <c r="S35" s="138">
        <f t="shared" si="7"/>
        <v>103</v>
      </c>
      <c r="T35" s="188">
        <v>1</v>
      </c>
    </row>
    <row r="36" spans="1:20" ht="15.75" thickBot="1">
      <c r="A36" s="164" t="s">
        <v>41</v>
      </c>
      <c r="B36" s="51" t="s">
        <v>70</v>
      </c>
      <c r="C36" s="186" t="s">
        <v>31</v>
      </c>
      <c r="D36" s="46">
        <v>132</v>
      </c>
      <c r="E36" s="47">
        <v>149</v>
      </c>
      <c r="F36" s="47">
        <v>97</v>
      </c>
      <c r="G36" s="47">
        <v>138</v>
      </c>
      <c r="H36" s="47">
        <v>130</v>
      </c>
      <c r="I36" s="48">
        <v>138</v>
      </c>
      <c r="J36" s="165">
        <v>110</v>
      </c>
      <c r="K36" s="147">
        <v>104</v>
      </c>
      <c r="L36" s="147"/>
      <c r="M36" s="147">
        <v>148</v>
      </c>
      <c r="N36" s="147">
        <v>136</v>
      </c>
      <c r="O36" s="166">
        <v>98</v>
      </c>
      <c r="P36" s="190">
        <f t="shared" si="4"/>
        <v>1380</v>
      </c>
      <c r="Q36" s="183">
        <f t="shared" si="5"/>
        <v>125.45454545454545</v>
      </c>
      <c r="R36" s="184">
        <f t="shared" si="6"/>
        <v>149</v>
      </c>
      <c r="S36" s="185">
        <f t="shared" si="7"/>
        <v>97</v>
      </c>
      <c r="T36" s="189">
        <v>4</v>
      </c>
    </row>
  </sheetData>
  <sheetProtection/>
  <mergeCells count="2">
    <mergeCell ref="A1:T1"/>
    <mergeCell ref="A28:T28"/>
  </mergeCells>
  <printOptions/>
  <pageMargins left="0.7" right="0.7" top="0.787401575" bottom="0.787401575" header="0.3" footer="0.3"/>
  <pageSetup horizontalDpi="1200" verticalDpi="12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daniel_10.bure@centrum.cz</dc:creator>
  <cp:keywords/>
  <dc:description/>
  <cp:lastModifiedBy>Kučera</cp:lastModifiedBy>
  <cp:lastPrinted>2016-04-11T21:06:41Z</cp:lastPrinted>
  <dcterms:created xsi:type="dcterms:W3CDTF">2015-09-13T18:35:08Z</dcterms:created>
  <dcterms:modified xsi:type="dcterms:W3CDTF">2016-10-04T19:07:23Z</dcterms:modified>
  <cp:category/>
  <cp:version/>
  <cp:contentType/>
  <cp:contentStatus/>
</cp:coreProperties>
</file>